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desktop01\Desktop\RENDELOLAP\"/>
    </mc:Choice>
  </mc:AlternateContent>
  <xr:revisionPtr revIDLastSave="0" documentId="13_ncr:1_{40825251-B7D6-428A-AA63-A85F0120CC81}" xr6:coauthVersionLast="43" xr6:coauthVersionMax="43" xr10:uidLastSave="{00000000-0000-0000-0000-000000000000}"/>
  <bookViews>
    <workbookView xWindow="28680" yWindow="-120" windowWidth="29040" windowHeight="15840" activeTab="3" xr2:uid="{00000000-000D-0000-FFFF-FFFF00000000}"/>
  </bookViews>
  <sheets>
    <sheet name="Háztartási termék" sheetId="8" r:id="rId1"/>
    <sheet name="Ipari termékek" sheetId="7" r:id="rId2"/>
    <sheet name="Papíráru" sheetId="9" r:id="rId3"/>
    <sheet name="Pénztárgépszalag" sheetId="13" r:id="rId4"/>
    <sheet name="Hulladékzsák" sheetId="11" r:id="rId5"/>
    <sheet name="Takarítóeszköz" sheetId="12" r:id="rId6"/>
    <sheet name="Elviteles" sheetId="14" r:id="rId7"/>
    <sheet name="Összegzés" sheetId="4" r:id="rId8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9" l="1"/>
  <c r="I8" i="9"/>
  <c r="D11" i="12"/>
  <c r="G22" i="12"/>
  <c r="E35" i="8"/>
  <c r="F35" i="8"/>
  <c r="H35" i="8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41" i="7"/>
  <c r="D40" i="7"/>
  <c r="D39" i="7"/>
  <c r="D38" i="7"/>
  <c r="F37" i="8"/>
  <c r="F36" i="8"/>
  <c r="F34" i="8"/>
  <c r="F33" i="8"/>
  <c r="F28" i="8"/>
  <c r="F27" i="8"/>
  <c r="F26" i="8"/>
  <c r="F23" i="8"/>
  <c r="F22" i="8"/>
  <c r="F20" i="8"/>
  <c r="F19" i="8"/>
  <c r="F18" i="8"/>
  <c r="F17" i="8"/>
  <c r="F16" i="8"/>
  <c r="F15" i="8"/>
  <c r="F11" i="8"/>
  <c r="F10" i="8"/>
  <c r="F9" i="8"/>
  <c r="F8" i="8"/>
  <c r="F7" i="8"/>
  <c r="F6" i="8"/>
  <c r="F5" i="8"/>
  <c r="F4" i="8"/>
  <c r="F28" i="7"/>
  <c r="H27" i="8"/>
  <c r="E27" i="8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8" i="14"/>
  <c r="H57" i="14"/>
  <c r="H56" i="14"/>
  <c r="H55" i="14"/>
  <c r="H54" i="14"/>
  <c r="H53" i="14"/>
  <c r="H52" i="14"/>
  <c r="H51" i="14"/>
  <c r="H50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E6" i="14"/>
  <c r="H6" i="14"/>
  <c r="H5" i="7"/>
  <c r="H36" i="8"/>
  <c r="H37" i="8"/>
  <c r="H33" i="8"/>
  <c r="H34" i="8"/>
  <c r="H29" i="8"/>
  <c r="H30" i="8"/>
  <c r="H31" i="8"/>
  <c r="H32" i="8"/>
  <c r="H26" i="8"/>
  <c r="H28" i="8"/>
  <c r="H24" i="8"/>
  <c r="H25" i="8"/>
  <c r="H22" i="8"/>
  <c r="H23" i="8"/>
  <c r="H21" i="8"/>
  <c r="H19" i="8"/>
  <c r="H20" i="8"/>
  <c r="H17" i="8"/>
  <c r="H18" i="8"/>
  <c r="H15" i="8"/>
  <c r="H16" i="8"/>
  <c r="H12" i="8"/>
  <c r="H13" i="8"/>
  <c r="H14" i="8"/>
  <c r="H11" i="8"/>
  <c r="H9" i="8"/>
  <c r="H10" i="8"/>
  <c r="H8" i="8"/>
  <c r="H6" i="8"/>
  <c r="H7" i="8"/>
  <c r="H4" i="8"/>
  <c r="H23" i="7"/>
  <c r="H24" i="7"/>
  <c r="I32" i="9"/>
  <c r="I33" i="9"/>
  <c r="I34" i="9"/>
  <c r="I35" i="9"/>
  <c r="I36" i="9"/>
  <c r="I27" i="9"/>
  <c r="I28" i="9"/>
  <c r="I30" i="9"/>
  <c r="I31" i="9"/>
  <c r="I37" i="9"/>
  <c r="I38" i="9"/>
  <c r="I39" i="9"/>
  <c r="I40" i="9"/>
  <c r="I41" i="9"/>
  <c r="I42" i="9"/>
  <c r="I21" i="9"/>
  <c r="I22" i="9"/>
  <c r="I23" i="9"/>
  <c r="I24" i="9"/>
  <c r="I13" i="9"/>
  <c r="I14" i="9"/>
  <c r="I15" i="9"/>
  <c r="I16" i="9"/>
  <c r="I17" i="9"/>
  <c r="I18" i="9"/>
  <c r="I19" i="9"/>
  <c r="I4" i="9"/>
  <c r="I5" i="9"/>
  <c r="I6" i="9"/>
  <c r="I9" i="9"/>
  <c r="I10" i="9"/>
  <c r="I11" i="9"/>
  <c r="H3" i="7"/>
  <c r="H4" i="7"/>
  <c r="H6" i="7"/>
  <c r="H7" i="7"/>
  <c r="H8" i="7"/>
  <c r="H9" i="7"/>
  <c r="H10" i="7"/>
  <c r="H11" i="7"/>
  <c r="H12" i="7"/>
  <c r="H13" i="7"/>
  <c r="H15" i="7"/>
  <c r="H16" i="7"/>
  <c r="H17" i="7"/>
  <c r="H18" i="7"/>
  <c r="H19" i="7"/>
  <c r="H20" i="7"/>
  <c r="H21" i="7"/>
  <c r="H22" i="7"/>
  <c r="H25" i="7"/>
  <c r="H26" i="7"/>
  <c r="H27" i="7"/>
  <c r="H28" i="7"/>
  <c r="H29" i="7"/>
  <c r="H30" i="7"/>
  <c r="H31" i="7"/>
  <c r="H32" i="7"/>
  <c r="H33" i="7"/>
  <c r="H34" i="7"/>
  <c r="H35" i="7"/>
  <c r="H36" i="7"/>
  <c r="H14" i="7"/>
  <c r="H37" i="7"/>
  <c r="H38" i="7"/>
  <c r="H39" i="7"/>
  <c r="H40" i="7"/>
  <c r="H41" i="7"/>
  <c r="H7" i="11"/>
  <c r="H8" i="11"/>
  <c r="H9" i="11"/>
  <c r="H10" i="11"/>
  <c r="H11" i="11"/>
  <c r="H12" i="11"/>
  <c r="H13" i="11"/>
  <c r="H14" i="11"/>
  <c r="H15" i="11"/>
  <c r="H18" i="11"/>
  <c r="H19" i="11"/>
  <c r="H20" i="11"/>
  <c r="H21" i="11"/>
  <c r="H22" i="11"/>
  <c r="H23" i="11"/>
  <c r="H24" i="11"/>
  <c r="H25" i="11"/>
  <c r="H26" i="11"/>
  <c r="H27" i="11"/>
  <c r="H28" i="11"/>
  <c r="H5" i="11"/>
  <c r="H6" i="11"/>
  <c r="H16" i="11"/>
  <c r="G4" i="12"/>
  <c r="G5" i="12"/>
  <c r="G6" i="12"/>
  <c r="G7" i="12"/>
  <c r="G8" i="12"/>
  <c r="G9" i="12"/>
  <c r="G10" i="12"/>
  <c r="G11" i="12"/>
  <c r="G23" i="12"/>
  <c r="G24" i="12"/>
  <c r="G30" i="12"/>
  <c r="G31" i="12"/>
  <c r="G32" i="12"/>
  <c r="G33" i="12"/>
  <c r="G34" i="12"/>
  <c r="G35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36" i="12"/>
  <c r="G37" i="12"/>
  <c r="G38" i="12"/>
  <c r="G21" i="12"/>
  <c r="G25" i="12"/>
  <c r="G26" i="12"/>
  <c r="G27" i="12"/>
  <c r="G12" i="12"/>
  <c r="G13" i="12"/>
  <c r="G14" i="12"/>
  <c r="G15" i="12"/>
  <c r="G16" i="12"/>
  <c r="G17" i="12"/>
  <c r="G18" i="12"/>
  <c r="G19" i="12"/>
  <c r="H5" i="14"/>
  <c r="H7" i="14"/>
  <c r="G4" i="13"/>
  <c r="G5" i="13"/>
  <c r="G6" i="13"/>
  <c r="G7" i="13"/>
  <c r="E7" i="14"/>
  <c r="E5" i="14"/>
  <c r="F36" i="9"/>
  <c r="F6" i="9"/>
  <c r="D42" i="12"/>
  <c r="D24" i="12"/>
  <c r="D25" i="12"/>
  <c r="D22" i="12"/>
  <c r="D55" i="12"/>
  <c r="D5" i="12"/>
  <c r="F39" i="9"/>
  <c r="F32" i="9"/>
  <c r="F33" i="9"/>
  <c r="F28" i="9"/>
  <c r="F11" i="9"/>
  <c r="D7" i="13"/>
  <c r="D6" i="13"/>
  <c r="D5" i="13"/>
  <c r="D4" i="13"/>
  <c r="F23" i="9"/>
  <c r="F41" i="9"/>
  <c r="F40" i="9"/>
  <c r="F38" i="9"/>
  <c r="F37" i="9"/>
  <c r="E34" i="8"/>
  <c r="E33" i="8"/>
  <c r="E30" i="8"/>
  <c r="E31" i="8"/>
  <c r="E32" i="8"/>
  <c r="E29" i="8"/>
  <c r="E28" i="8"/>
  <c r="E26" i="8"/>
  <c r="E25" i="8"/>
  <c r="E24" i="8"/>
  <c r="E20" i="8"/>
  <c r="E19" i="8"/>
  <c r="E18" i="8"/>
  <c r="E17" i="8"/>
  <c r="E16" i="8"/>
  <c r="E15" i="8"/>
  <c r="E11" i="8"/>
  <c r="E9" i="8"/>
  <c r="E10" i="8"/>
  <c r="E8" i="8"/>
  <c r="E7" i="8"/>
  <c r="E6" i="8"/>
  <c r="D33" i="12"/>
  <c r="D34" i="12"/>
  <c r="D35" i="12"/>
  <c r="F9" i="9"/>
  <c r="F34" i="9"/>
  <c r="F35" i="9"/>
  <c r="F42" i="9"/>
  <c r="D12" i="12"/>
  <c r="D56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1" i="12"/>
  <c r="D40" i="12"/>
  <c r="D38" i="12"/>
  <c r="D37" i="12"/>
  <c r="D36" i="12"/>
  <c r="D32" i="12"/>
  <c r="D31" i="12"/>
  <c r="D30" i="12"/>
  <c r="G28" i="12"/>
  <c r="D28" i="12"/>
  <c r="D27" i="12"/>
  <c r="D26" i="12"/>
  <c r="D23" i="12"/>
  <c r="D21" i="12"/>
  <c r="D19" i="12"/>
  <c r="D18" i="12"/>
  <c r="D17" i="12"/>
  <c r="D16" i="12"/>
  <c r="D15" i="12"/>
  <c r="D14" i="12"/>
  <c r="D13" i="12"/>
  <c r="D10" i="12"/>
  <c r="D9" i="12"/>
  <c r="D8" i="12"/>
  <c r="D7" i="12"/>
  <c r="D6" i="12"/>
  <c r="D4" i="12"/>
  <c r="D18" i="11"/>
  <c r="F13" i="9"/>
  <c r="F14" i="9"/>
  <c r="D13" i="11"/>
  <c r="D11" i="11"/>
  <c r="D16" i="11"/>
  <c r="D15" i="11"/>
  <c r="D14" i="11"/>
  <c r="D12" i="11"/>
  <c r="D10" i="11"/>
  <c r="D9" i="11"/>
  <c r="D8" i="11"/>
  <c r="D7" i="11"/>
  <c r="D6" i="11"/>
  <c r="D5" i="11"/>
  <c r="D28" i="11"/>
  <c r="D27" i="11"/>
  <c r="D26" i="11"/>
  <c r="D25" i="11"/>
  <c r="D24" i="11"/>
  <c r="D23" i="11"/>
  <c r="D22" i="11"/>
  <c r="D21" i="11"/>
  <c r="D20" i="11"/>
  <c r="D19" i="11"/>
  <c r="F19" i="9"/>
  <c r="F31" i="9"/>
  <c r="F30" i="9"/>
  <c r="F27" i="9"/>
  <c r="F21" i="9"/>
  <c r="F18" i="9"/>
  <c r="F15" i="9"/>
  <c r="F8" i="9"/>
  <c r="F5" i="9"/>
  <c r="F4" i="9"/>
  <c r="E4" i="8"/>
  <c r="E36" i="8"/>
  <c r="E37" i="8"/>
  <c r="E12" i="8"/>
  <c r="E13" i="8"/>
  <c r="E14" i="8"/>
  <c r="E22" i="8"/>
  <c r="E23" i="8"/>
  <c r="H117" i="14"/>
  <c r="H118" i="14"/>
  <c r="E17" i="4"/>
  <c r="G57" i="12"/>
  <c r="G58" i="12"/>
  <c r="E20" i="4"/>
  <c r="G8" i="13"/>
  <c r="E10" i="4"/>
  <c r="F24" i="9"/>
  <c r="F22" i="9"/>
  <c r="H38" i="8"/>
  <c r="E4" i="4"/>
  <c r="H29" i="11"/>
  <c r="H30" i="11"/>
  <c r="E14" i="4"/>
  <c r="I43" i="9"/>
  <c r="E7" i="4"/>
  <c r="D42" i="7"/>
  <c r="H42" i="7"/>
  <c r="E16" i="4"/>
  <c r="E19" i="4"/>
  <c r="G9" i="13"/>
  <c r="E11" i="4"/>
  <c r="I44" i="9"/>
  <c r="E8" i="4"/>
  <c r="H39" i="8"/>
  <c r="E5" i="4"/>
  <c r="E13" i="4"/>
  <c r="H43" i="7"/>
  <c r="E1" i="4"/>
  <c r="E21" i="4"/>
  <c r="H44" i="7"/>
  <c r="E2" i="4"/>
  <c r="E22" i="4"/>
</calcChain>
</file>

<file path=xl/sharedStrings.xml><?xml version="1.0" encoding="utf-8"?>
<sst xmlns="http://schemas.openxmlformats.org/spreadsheetml/2006/main" count="1114" uniqueCount="660">
  <si>
    <t>5L</t>
  </si>
  <si>
    <t>NETTÓ ÁR</t>
  </si>
  <si>
    <t>BRUTTÓ ÁR</t>
  </si>
  <si>
    <t>TERMÉK NEVE</t>
  </si>
  <si>
    <t>1L</t>
  </si>
  <si>
    <t>NETTÓ ÖSSZ.</t>
  </si>
  <si>
    <t>FIZETENDŐ NETTÓ:</t>
  </si>
  <si>
    <t>FIZETENDŐ BRUTTÓ:</t>
  </si>
  <si>
    <t>10L</t>
  </si>
  <si>
    <t>BRUTTÓ:</t>
  </si>
  <si>
    <t>NETTÓ:</t>
  </si>
  <si>
    <t>IPARI TISZTÍTÓSZEREK</t>
  </si>
  <si>
    <t>HÁZTARTÁSI TISZTÍTÓSZEREK</t>
  </si>
  <si>
    <t>0,5L</t>
  </si>
  <si>
    <t>5 L</t>
  </si>
  <si>
    <t>csomag</t>
  </si>
  <si>
    <t>Fizetendő nettó:</t>
  </si>
  <si>
    <t>Fizetendő bruttó:</t>
  </si>
  <si>
    <t xml:space="preserve">Bonus mosogatószivacs, 10db/csomag </t>
  </si>
  <si>
    <t>Bonus fémdörzsi, 3db/csomag</t>
  </si>
  <si>
    <t xml:space="preserve">Bonus univerzális törlőkendő, 5db/csomag </t>
  </si>
  <si>
    <t xml:space="preserve">Üvegtisztító koncentrátum </t>
  </si>
  <si>
    <t xml:space="preserve">Szaniter tisztító koncentrátum </t>
  </si>
  <si>
    <t xml:space="preserve">Vízkőoldó koncentrátum </t>
  </si>
  <si>
    <t xml:space="preserve">Öko toalett olaj </t>
  </si>
  <si>
    <t>Zsíroldó</t>
  </si>
  <si>
    <t>Sterilfresh</t>
  </si>
  <si>
    <t>Folyékony szappan</t>
  </si>
  <si>
    <t>Kétfázisú fertőtlenítő mosogatószer</t>
  </si>
  <si>
    <t>Lúgos ipari tisztítószer</t>
  </si>
  <si>
    <t>Grill-és rostlap tisztító</t>
  </si>
  <si>
    <t>Greslap tisztítószer koncentrátum</t>
  </si>
  <si>
    <t>Gépi pohár-és tányérmosogató koncentrátum</t>
  </si>
  <si>
    <t>Gépi öblítőszer koncentrátum</t>
  </si>
  <si>
    <t>1l</t>
  </si>
  <si>
    <t>MEGJEGYZÉS</t>
  </si>
  <si>
    <t>Bútor- és padlóápoló koncentrátum</t>
  </si>
  <si>
    <t xml:space="preserve">Fertőtlenítő folyékony szappan </t>
  </si>
  <si>
    <t>Lefolyó tisztító</t>
  </si>
  <si>
    <t>Bio Food Safe Cleaner</t>
  </si>
  <si>
    <t>Általános felületfertőtlenítő  munkaoldat</t>
  </si>
  <si>
    <t>Vízkőoldó munkaoldat</t>
  </si>
  <si>
    <t>Mosószóda</t>
  </si>
  <si>
    <t>3kg</t>
  </si>
  <si>
    <t xml:space="preserve">Aloe </t>
  </si>
  <si>
    <t>Baby</t>
  </si>
  <si>
    <t>Bio Öblítő</t>
  </si>
  <si>
    <t>Mosógél</t>
  </si>
  <si>
    <t>4,5L</t>
  </si>
  <si>
    <t>1,5L</t>
  </si>
  <si>
    <t>Habszappan</t>
  </si>
  <si>
    <t>gépi adagolás</t>
  </si>
  <si>
    <t>TOALAETTPAPíROK</t>
  </si>
  <si>
    <t>Toalettpapír 19cm, 1rtg., natúr</t>
  </si>
  <si>
    <t>Hengeres kéztörlők 19cm, 2rtg., hófehér</t>
  </si>
  <si>
    <t>CSOMAGOLÁS</t>
  </si>
  <si>
    <t>12db/#</t>
  </si>
  <si>
    <t>30db/#</t>
  </si>
  <si>
    <t>HENGERES KÉZTÖRLŐK</t>
  </si>
  <si>
    <t>Hengeres kéztörlők 13cm, 2rtg., hófehér</t>
  </si>
  <si>
    <t>Hengeres kéztörlők 19cm, 2rtg., fehér</t>
  </si>
  <si>
    <t>6db/#</t>
  </si>
  <si>
    <t>2db/#</t>
  </si>
  <si>
    <t>Hengeres kéztörlők 24-32cm, 2rtg., fehér, kék</t>
  </si>
  <si>
    <t>HAJTOGATOTT KÉZTÖRLŐK</t>
  </si>
  <si>
    <t>Hajtogatott kéztörlő 2rtg, hófehér</t>
  </si>
  <si>
    <t>Hajtogatott kéztörlő 2rtg, fehér</t>
  </si>
  <si>
    <t>Hajtogatott kéztörlő 1rtg, natúr</t>
  </si>
  <si>
    <t>3000-3150 lap/#</t>
  </si>
  <si>
    <t>5000 lap/#</t>
  </si>
  <si>
    <t xml:space="preserve">Logózott éttermi szalvéta 2rtg., 33*33, fehér 1/4 és 1/8 </t>
  </si>
  <si>
    <t xml:space="preserve">Éttermi szalvéta 2rtg., 33*33, színes 1/4 </t>
  </si>
  <si>
    <t>ETSZSZ3</t>
  </si>
  <si>
    <t>Éttermi szalvéta 1rtg., 33*33, fehér 1/4</t>
  </si>
  <si>
    <t>Koktél szalvéta 2rtg., fehér, 20*20</t>
  </si>
  <si>
    <t>Koktél szalvéta 2rtg., fehér, 25*25</t>
  </si>
  <si>
    <t>SZEMETES- ÉS HULLADÉKGYŰJTŐ ZSÁKOK</t>
  </si>
  <si>
    <t>Hulladékgyűjtő zsák - 35*45 - 10 liter</t>
  </si>
  <si>
    <t>Hulladékgyűjtő zsák - 50*60 - 30 liter</t>
  </si>
  <si>
    <t>Hulladékgyűjtő zsák - 60*70 - 65 liter</t>
  </si>
  <si>
    <t>Hulladékgyűjtő zsák - 60*100 - 110liter</t>
  </si>
  <si>
    <t>Hulladékgyűjtő zsák - 70*110 - 135liter</t>
  </si>
  <si>
    <r>
      <t xml:space="preserve">Hulladékgyűjtő zsák, </t>
    </r>
    <r>
      <rPr>
        <b/>
        <u/>
        <sz val="12"/>
        <color indexed="23"/>
        <rFont val="Arial"/>
        <family val="2"/>
        <charset val="238"/>
      </rPr>
      <t>fehér</t>
    </r>
    <r>
      <rPr>
        <b/>
        <sz val="12"/>
        <color indexed="23"/>
        <rFont val="Arial"/>
        <family val="2"/>
      </rPr>
      <t xml:space="preserve"> - 70*110 - 135liter</t>
    </r>
  </si>
  <si>
    <t>Hulladékgyűjtő zsák - 80*120 - 160liter</t>
  </si>
  <si>
    <t>Hulladékgyűjtő zsák - 90*120 - 190liter</t>
  </si>
  <si>
    <t>Hulladékgyűjtő zsák - 100*120 - 220liter</t>
  </si>
  <si>
    <t>Hulladékgyűjtő zsák - 115*130 - 280liter</t>
  </si>
  <si>
    <t>RENDELÉS  (csomagolás szerint)</t>
  </si>
  <si>
    <t>RENDELÉS (kiszerelés szerint)</t>
  </si>
  <si>
    <t>KISZERELÉS(L)</t>
  </si>
  <si>
    <t>20zsák/roll</t>
  </si>
  <si>
    <t>KISZERELÉS</t>
  </si>
  <si>
    <t>15roll/zsugor</t>
  </si>
  <si>
    <t>25roll/zsugor</t>
  </si>
  <si>
    <t>50zsák/roll</t>
  </si>
  <si>
    <t>20roll/zsugor</t>
  </si>
  <si>
    <t>roll</t>
  </si>
  <si>
    <t>Hulladékgyűjtő zsák - 70*110 - 135liter, extra erős</t>
  </si>
  <si>
    <t>Hulladékgyűjtő zsák - 80*120 - 160liter, extra erős</t>
  </si>
  <si>
    <t>rendelés zsugor alapon</t>
  </si>
  <si>
    <t>rendelés roll alapon</t>
  </si>
  <si>
    <t>SZIVACSOK, DÖRZSIK, KENDŐK</t>
  </si>
  <si>
    <t>darab</t>
  </si>
  <si>
    <t>Bonus fémdörzsi góliát</t>
  </si>
  <si>
    <t>Bonus Szivacskendő, 5db/csomag</t>
  </si>
  <si>
    <t>Bonus műanyag dörzsi 3db/csomag</t>
  </si>
  <si>
    <t>Vileda Professional., All purpose kendő kék,sárga, piros, zöld</t>
  </si>
  <si>
    <t>Vileda Professional, BREAZY kendő kék,sárga, piros, zöld</t>
  </si>
  <si>
    <t>Vileda Professional, inox dörzsi, 20 g (3db/csom.)</t>
  </si>
  <si>
    <t>Vileda Professional, inox dörzsi, 60 g</t>
  </si>
  <si>
    <t>Vileda Professional, Micro Tuff Base kendő kék,sárga, piros, zöld</t>
  </si>
  <si>
    <t>Vileda Professional, QuickStar micro, mikroszálas kendő, 38*40 cm kék,sárga, piros, zöld</t>
  </si>
  <si>
    <t>Vileda Professional, szivacs, Pur active kék,sárga, piros, zöld</t>
  </si>
  <si>
    <t>FELMOSÓK, MOPPOK</t>
  </si>
  <si>
    <t>Mop 250gr, háztartási, pamut, extra</t>
  </si>
  <si>
    <t>Mop lapos, microszálas 40 cm , zsebes - füles, fehér</t>
  </si>
  <si>
    <t>Mop lapos, microszálas 50 cm , zsebes - füles, fehér</t>
  </si>
  <si>
    <t>Mop lapos szárazoló akril , 80cm</t>
  </si>
  <si>
    <t>Nylon kesztyű, 100 db/csom</t>
  </si>
  <si>
    <t>Bonus háztartási gumikesztyű, M-L</t>
  </si>
  <si>
    <t>Bonus Extra hosszú vegyszerálló kesztyű, S-L</t>
  </si>
  <si>
    <t>250lap/cs</t>
  </si>
  <si>
    <t>2500lap/#</t>
  </si>
  <si>
    <t>1800lap/#</t>
  </si>
  <si>
    <t>Cérnakesztyű</t>
  </si>
  <si>
    <t>Ablaklehúzó, 35 cm, inox</t>
  </si>
  <si>
    <t xml:space="preserve">Ablakvizező huzat 35 cm </t>
  </si>
  <si>
    <t>Cirokseprű, ötvarrásos</t>
  </si>
  <si>
    <t>Gyökérkefe, kézi</t>
  </si>
  <si>
    <t>Hajháló, egészségügyi körgumis, fehér, 100 db/csomag</t>
  </si>
  <si>
    <t>Higiéniai steril csík (500 db/karton)</t>
  </si>
  <si>
    <t>Kötény, eldobható, 100 db/csomag</t>
  </si>
  <si>
    <t>Lapát gumi szegélyes</t>
  </si>
  <si>
    <t xml:space="preserve">Lapát, csikkező, szett </t>
  </si>
  <si>
    <t>Nyél, aluminium,140cm</t>
  </si>
  <si>
    <t>Nyél profi, menetes, vastag, 130 cm</t>
  </si>
  <si>
    <t>Partvisfej</t>
  </si>
  <si>
    <t>Pissoire rács, illatosított</t>
  </si>
  <si>
    <t>Pissoire rács, műanyag</t>
  </si>
  <si>
    <t>PAPíRÁRU</t>
  </si>
  <si>
    <t>HULLADÉKZSÁK</t>
  </si>
  <si>
    <t>TAKARíTÓESZKÖZ</t>
  </si>
  <si>
    <t>CLEANECO KFT. CÍM: 1044 Budapest, Megyeri út 51. ADÓSZÁM: 23364488-2-41 FOLYÓSZÁMLA SZÁM: OTPBANK 11714006-21090673-00000000 TEL.: 0630/231 20 71</t>
  </si>
  <si>
    <t>Toalettpapír 13cm, 3rtg., hófehér(50m/tek.)</t>
  </si>
  <si>
    <t>Hengeres kéztörlő system, M1, 1rtg.   6tek./csom., sárga(180m)</t>
  </si>
  <si>
    <t>Hengeres kéztörlő system, M2, 2rtg. 6tek./csom., piros (160m)</t>
  </si>
  <si>
    <t>100lap/cs</t>
  </si>
  <si>
    <t>Intim higiéniai fólia tasak</t>
  </si>
  <si>
    <t>30db/cs</t>
  </si>
  <si>
    <t>Mikroszálas törlőkendő 40*40 cm, kék,sárga, piros, zöld</t>
  </si>
  <si>
    <t>SZALVÉTÁK</t>
  </si>
  <si>
    <t>Toalettpapír 13cm, 2rtg., hófehér(50m/tek.)</t>
  </si>
  <si>
    <t>Gumikesztyű, púdermentes, nitril, fekete, 100 db/doboz, S, prémium</t>
  </si>
  <si>
    <t>Gumikesztyű, púdermentes, nitril, fekete, 100 db/doboz, M, prémium</t>
  </si>
  <si>
    <t>Gumikesztyű, púdermentes, nitril, fekete, 100 db/doboz, L, prémium</t>
  </si>
  <si>
    <t>Gumikesztyű, púdermentes, nitril, fekete, 100 db/doboz, XL, prémium</t>
  </si>
  <si>
    <t>Általános felületfertőtlenítő munkaoldat</t>
  </si>
  <si>
    <t>Általános felületfertőtlenítő - felmosószer</t>
  </si>
  <si>
    <t>Toalettpapír 13cm, 3rtg., hófehér(30m/tek.), 8tek/cs,7cs/#</t>
  </si>
  <si>
    <t>8tek/cs</t>
  </si>
  <si>
    <t>Kézi mosogatószer koncentrátum</t>
  </si>
  <si>
    <t>*SZÁMLA VÉGÖSSZEGE:</t>
  </si>
  <si>
    <t>Organikus - általános tisztítószer koncentrátum_narancs</t>
  </si>
  <si>
    <t>Organikus - általános tisztítószer koncentrátum_green tea</t>
  </si>
  <si>
    <t>Herbal</t>
  </si>
  <si>
    <t>Gépi pohár-és tányérmosogató koncentrátum_kemény vízhez</t>
  </si>
  <si>
    <t>CIKKSZÁM</t>
  </si>
  <si>
    <t>Baby felületfertőtlenítő</t>
  </si>
  <si>
    <t>HT.BF.05</t>
  </si>
  <si>
    <t>HT.BF.1</t>
  </si>
  <si>
    <t>Baby organikus felmosószer</t>
  </si>
  <si>
    <t>HT.BYOFM.1</t>
  </si>
  <si>
    <t>Baby organikus felülettisztító</t>
  </si>
  <si>
    <t>Bio Food safe cleaner</t>
  </si>
  <si>
    <t>HT.FSC.05</t>
  </si>
  <si>
    <t>Zero - illatmentes</t>
  </si>
  <si>
    <t>HT.ÖAL.1</t>
  </si>
  <si>
    <t>HT.ÖBY.1</t>
  </si>
  <si>
    <t>HT.ÖZE.1</t>
  </si>
  <si>
    <t>0,25L</t>
  </si>
  <si>
    <t>Folyékony szappan fertőtlenítő</t>
  </si>
  <si>
    <t>Fürdőszobai és konyhai tisztítószer</t>
  </si>
  <si>
    <t>narancsolaj</t>
  </si>
  <si>
    <t xml:space="preserve">green tea </t>
  </si>
  <si>
    <t>Organikus kézi mosogatószer - repce kivonattal</t>
  </si>
  <si>
    <t>Tibolina kézkrém</t>
  </si>
  <si>
    <t>50gr</t>
  </si>
  <si>
    <t>100gr</t>
  </si>
  <si>
    <t>250gr</t>
  </si>
  <si>
    <t>tégelyes</t>
  </si>
  <si>
    <t>tubusos</t>
  </si>
  <si>
    <t>Üvegtisztító</t>
  </si>
  <si>
    <t>Viaszos padlótisztító</t>
  </si>
  <si>
    <t>black and white - pumpás</t>
  </si>
  <si>
    <t>Toalettpapír 19cm, 2rtg., hófehér</t>
  </si>
  <si>
    <t>Toalettpapír 24cm, 2rtg., fehér</t>
  </si>
  <si>
    <t xml:space="preserve">Hajtogatott éttermi szalvéta adagolóba 1rtg. 100%cell. </t>
  </si>
  <si>
    <t xml:space="preserve">Hajtogatott éttermi szalvéta adagolóba 2rtg. 100%cell. </t>
  </si>
  <si>
    <t>00121A</t>
  </si>
  <si>
    <t>40*160lap</t>
  </si>
  <si>
    <t>H2R</t>
  </si>
  <si>
    <t>Harmony szalvéta adagolóba 2rtg.,100% cell., 200lap/csom.</t>
  </si>
  <si>
    <t>szalvéta adagolóba</t>
  </si>
  <si>
    <t>RÉTEG</t>
  </si>
  <si>
    <t>SZíN</t>
  </si>
  <si>
    <t>hófehér</t>
  </si>
  <si>
    <t>fehér</t>
  </si>
  <si>
    <t>natúr</t>
  </si>
  <si>
    <t>fehér,kék</t>
  </si>
  <si>
    <t>zöld</t>
  </si>
  <si>
    <t>Hajtogatott kéztörlő 1rtg, zöld</t>
  </si>
  <si>
    <t>több szín</t>
  </si>
  <si>
    <t>eco natural</t>
  </si>
  <si>
    <t>Koktél szalvéta 2rtg., fehér, 25*25 - Lucart EcoNatural</t>
  </si>
  <si>
    <t xml:space="preserve">Hajtogatott szalvéta adagolóba, 2rtg 24x16cm, 150db/cs - Lucart EcoNatural (E2R) </t>
  </si>
  <si>
    <t>Éttermi szalvéta 2rtg., 33*33, 1/4 -  Lucart EcoNatural</t>
  </si>
  <si>
    <t>1900lap/#</t>
  </si>
  <si>
    <t>1350lap/#</t>
  </si>
  <si>
    <t>Pénztárgépszalag hőpapíros (80*80mm), 5roll/cs</t>
  </si>
  <si>
    <t>ZUP01751</t>
  </si>
  <si>
    <t>ZUP01807</t>
  </si>
  <si>
    <t>ZUP01752</t>
  </si>
  <si>
    <t>Pénztárgépszalag hőpapíros (57*50mm)</t>
  </si>
  <si>
    <t>Pénztárgépszalag hőpapíros (57*40mm)</t>
  </si>
  <si>
    <t>Pénztárgépszalag hőpapíros (57*30mm), 10roll/csom.</t>
  </si>
  <si>
    <t>PÉNZTÁRGÉPSZALAGOK</t>
  </si>
  <si>
    <t>PÉNZTÁRGÉPSZALAG</t>
  </si>
  <si>
    <t>Éttermi szalvéta 2rtg., 33*33, fehér 1/8, 90lap/cs</t>
  </si>
  <si>
    <t>Éttermi szalvéta 2rtg., 33*33, fehér 1/4 250lap/cs</t>
  </si>
  <si>
    <t>720lap/#</t>
  </si>
  <si>
    <t>9cs/#</t>
  </si>
  <si>
    <t>400lap/cs</t>
  </si>
  <si>
    <t>Éttermi szalvéta 2rtg., 40*40, 1/8 -  HORECA</t>
  </si>
  <si>
    <t>1000lap/#</t>
  </si>
  <si>
    <t>Hajtogatott éttermi szalvéta adagolób M2/H3, 2rtg., 100%cell., 140lap/csom. - Katrin</t>
  </si>
  <si>
    <t>ZUP01753</t>
  </si>
  <si>
    <t>Bonus mosogatószivacs, karcmentes, 2db</t>
  </si>
  <si>
    <t>Bonus mosogatószivacs, karcmentes,1db</t>
  </si>
  <si>
    <t>Bonus Felmosóvödör 18L, ovális+csavaró kosár</t>
  </si>
  <si>
    <t>Mop lapos, pamut 40 cm , zsebes füles</t>
  </si>
  <si>
    <t>Mop lapos, pamut 50 cm , zsebes füles</t>
  </si>
  <si>
    <t>NZE046WP</t>
  </si>
  <si>
    <t>Bonus felmosófej, Soft Mop, viszkóz mop, 160g</t>
  </si>
  <si>
    <t>ZUP01750</t>
  </si>
  <si>
    <t>ZUP01882</t>
  </si>
  <si>
    <t>Bonus felmosófej, CottonMop XL</t>
  </si>
  <si>
    <t>Vegyszerálló gumikesztyű zöld, S-XL</t>
  </si>
  <si>
    <t>Ablakvizező fej 35 cm, műanyag</t>
  </si>
  <si>
    <t>CPA246</t>
  </si>
  <si>
    <t>Pissoire kő 1 kg több illat</t>
  </si>
  <si>
    <t>IP.OFN.5</t>
  </si>
  <si>
    <t>IP.OFN1</t>
  </si>
  <si>
    <t>HT.OFG.1</t>
  </si>
  <si>
    <t>IP.ÜV.1</t>
  </si>
  <si>
    <t>IP.ÜV.5</t>
  </si>
  <si>
    <t>IP.SZAN.5</t>
  </si>
  <si>
    <t>IP.SZAN.1</t>
  </si>
  <si>
    <t>IP.VIZ.5</t>
  </si>
  <si>
    <t>IP.VIZ.1</t>
  </si>
  <si>
    <t>IP.BFS.5</t>
  </si>
  <si>
    <t>IP.ÖKC.1</t>
  </si>
  <si>
    <t>IP.ÖKH.1</t>
  </si>
  <si>
    <t>IP.BUT.5</t>
  </si>
  <si>
    <t>IP.BUT.1</t>
  </si>
  <si>
    <t>IP.ZSO.5</t>
  </si>
  <si>
    <t>IP.ZSO.1</t>
  </si>
  <si>
    <t>IP.STER.5</t>
  </si>
  <si>
    <t>IP.STER.1</t>
  </si>
  <si>
    <t>IP.LEF.5</t>
  </si>
  <si>
    <t>IP.LEF.1</t>
  </si>
  <si>
    <t>IP.FSZ.5</t>
  </si>
  <si>
    <t>IP.HAB.5</t>
  </si>
  <si>
    <t>IP.KM.5</t>
  </si>
  <si>
    <t>IP.KM.1</t>
  </si>
  <si>
    <t>IP.KFM.5</t>
  </si>
  <si>
    <t>IP.KFM.1</t>
  </si>
  <si>
    <t>IP.AFFM.5</t>
  </si>
  <si>
    <t>IP.AFF.5</t>
  </si>
  <si>
    <t>IP.AFF.1</t>
  </si>
  <si>
    <t>IP.FFSZ.5</t>
  </si>
  <si>
    <t>IP.LUG.5</t>
  </si>
  <si>
    <t>IP.GRI.5</t>
  </si>
  <si>
    <t>IP.GRI.1</t>
  </si>
  <si>
    <t>IP.GRE.5</t>
  </si>
  <si>
    <t>IP.GRE.1</t>
  </si>
  <si>
    <t>IP.GM.10</t>
  </si>
  <si>
    <t>IP.GÖ.5</t>
  </si>
  <si>
    <t>IP.GMK.10</t>
  </si>
  <si>
    <t>HT.ÁFF.05</t>
  </si>
  <si>
    <t>HT.ÁFF.1</t>
  </si>
  <si>
    <t>HT.BYOFT.05</t>
  </si>
  <si>
    <t>HT.BYOFT.1</t>
  </si>
  <si>
    <t>HT.FSZ.025</t>
  </si>
  <si>
    <t>HT.FSZ.1</t>
  </si>
  <si>
    <t>HT.FFSZ.025</t>
  </si>
  <si>
    <t xml:space="preserve">HT.FFSZ.1 </t>
  </si>
  <si>
    <t>HT.SZAN.05</t>
  </si>
  <si>
    <t>HT.SZAN.1</t>
  </si>
  <si>
    <t>HT.KM.1</t>
  </si>
  <si>
    <t>HT.MG.45</t>
  </si>
  <si>
    <t>HT.MG.15</t>
  </si>
  <si>
    <t>HT.OFN.1</t>
  </si>
  <si>
    <t>HT.TIB.50</t>
  </si>
  <si>
    <t>HT.TIB.100</t>
  </si>
  <si>
    <t>HT.TIB.250</t>
  </si>
  <si>
    <t>HT.TIBBW.250</t>
  </si>
  <si>
    <t>HT.ÜV.05</t>
  </si>
  <si>
    <t>HT.ÜV.1</t>
  </si>
  <si>
    <t>HT.VIA.1</t>
  </si>
  <si>
    <t>HT.VIZ.05</t>
  </si>
  <si>
    <t>HT.VIZ.1</t>
  </si>
  <si>
    <t>HZS160L30M</t>
  </si>
  <si>
    <t>HZS190L30M</t>
  </si>
  <si>
    <t>HZS220L30M</t>
  </si>
  <si>
    <t>HZS280L30M</t>
  </si>
  <si>
    <t>NG/09</t>
  </si>
  <si>
    <t>N231021/S</t>
  </si>
  <si>
    <t>N231021/L</t>
  </si>
  <si>
    <t>N231021/M</t>
  </si>
  <si>
    <t>N231021/XL</t>
  </si>
  <si>
    <t>ZUP01721111</t>
  </si>
  <si>
    <t>ZUP01924</t>
  </si>
  <si>
    <t>CU27260</t>
  </si>
  <si>
    <t>VIL100554</t>
  </si>
  <si>
    <t>VIL120119</t>
  </si>
  <si>
    <t>VIL142352</t>
  </si>
  <si>
    <t>VIL100201</t>
  </si>
  <si>
    <t>VIL100253</t>
  </si>
  <si>
    <t>VIL123114</t>
  </si>
  <si>
    <t>NZE047WP</t>
  </si>
  <si>
    <t>MY042WP</t>
  </si>
  <si>
    <t>CLE929</t>
  </si>
  <si>
    <t>x_NT183</t>
  </si>
  <si>
    <t>PCP516</t>
  </si>
  <si>
    <t>CPY248</t>
  </si>
  <si>
    <t>1700-262</t>
  </si>
  <si>
    <t>1665-012x</t>
  </si>
  <si>
    <t>XH000200</t>
  </si>
  <si>
    <t>I2013183</t>
  </si>
  <si>
    <t>1700-270</t>
  </si>
  <si>
    <t>1700-265</t>
  </si>
  <si>
    <t>1523-009</t>
  </si>
  <si>
    <t>1664-085</t>
  </si>
  <si>
    <t>PISZSHAP</t>
  </si>
  <si>
    <t>I2110800</t>
  </si>
  <si>
    <t>2498/12105</t>
  </si>
  <si>
    <t>HTTPP</t>
  </si>
  <si>
    <t>Hengeres kéztörlők 13cm, 2rtg., fehér</t>
  </si>
  <si>
    <t>00161A</t>
  </si>
  <si>
    <t>00231A</t>
  </si>
  <si>
    <t>Hulladékgyűjtő zsák - 35*35 - 10 liter(fehér)</t>
  </si>
  <si>
    <t>10zsák/roll</t>
  </si>
  <si>
    <t>IP.MOS.3</t>
  </si>
  <si>
    <t>HT.OKM.05</t>
  </si>
  <si>
    <t>HT.OKM.025</t>
  </si>
  <si>
    <t>2511/12100</t>
  </si>
  <si>
    <t>460102</t>
  </si>
  <si>
    <t>460201</t>
  </si>
  <si>
    <t>2658</t>
  </si>
  <si>
    <t>2603/43325</t>
  </si>
  <si>
    <t>3389/43320</t>
  </si>
  <si>
    <t>KT0</t>
  </si>
  <si>
    <t>KT0/WE305260</t>
  </si>
  <si>
    <t>TP4</t>
  </si>
  <si>
    <t>TP3</t>
  </si>
  <si>
    <t>TP2</t>
  </si>
  <si>
    <t>TP1</t>
  </si>
  <si>
    <t>KT4</t>
  </si>
  <si>
    <t>KT3</t>
  </si>
  <si>
    <t>KT2</t>
  </si>
  <si>
    <t>KT1</t>
  </si>
  <si>
    <t>Z4</t>
  </si>
  <si>
    <t>Z2</t>
  </si>
  <si>
    <t>Z1</t>
  </si>
  <si>
    <t>Z1z</t>
  </si>
  <si>
    <t>egyéni</t>
  </si>
  <si>
    <t>1391SP</t>
  </si>
  <si>
    <t>Éttermi szalvéta 1rtg., 17*17, fehér 600lap/cs, 16cs/#</t>
  </si>
  <si>
    <t>600lap/cs</t>
  </si>
  <si>
    <t>Kozmetikai kendő 2rtg., fehér 100lap/dob., 35dob/#</t>
  </si>
  <si>
    <t>ZUP01741</t>
  </si>
  <si>
    <t>HZS10L</t>
  </si>
  <si>
    <t>HZS30L13M</t>
  </si>
  <si>
    <t>HZS110L25M</t>
  </si>
  <si>
    <t>HZS135L23M</t>
  </si>
  <si>
    <t>HZS135L23MFEH</t>
  </si>
  <si>
    <t>HZS135L50M</t>
  </si>
  <si>
    <t>HZS160LER</t>
  </si>
  <si>
    <t>1700-158</t>
  </si>
  <si>
    <t>ALS285</t>
  </si>
  <si>
    <t xml:space="preserve">Toalettpapír 19cm, 2rtg., fehér </t>
  </si>
  <si>
    <t>EV.Szívószál 8mm 24cm vegyes színes 500 db/csomag, 16csom./karton</t>
  </si>
  <si>
    <t>ES252100B</t>
  </si>
  <si>
    <t>fekete</t>
  </si>
  <si>
    <t>500 db/csomag</t>
  </si>
  <si>
    <t>EV.Szívószál, Bio, LEBOMLÓ, 6,5 mm, 23 cm, 500 db/csomag, 7 csom/krt.</t>
  </si>
  <si>
    <t>ES2514002</t>
  </si>
  <si>
    <t>színes</t>
  </si>
  <si>
    <t>EV.Szívószál, fekete, jumbo, 8 mm, 24 cm, 500 db/csomag, 16 csom/krt.</t>
  </si>
  <si>
    <t>ES251400</t>
  </si>
  <si>
    <t>ELVITELES, EGYSZER HASZNÁLATOS TERMÉKEK</t>
  </si>
  <si>
    <t>ELVITELES, EGYSZER HASZ.ESZKÖZÖK</t>
  </si>
  <si>
    <t>Wc gél</t>
  </si>
  <si>
    <t>IP.WCG.1</t>
  </si>
  <si>
    <t>IP.WCG.5</t>
  </si>
  <si>
    <t xml:space="preserve">MEGRENDELŐ NEVE : </t>
  </si>
  <si>
    <t>IP.OFG.5</t>
  </si>
  <si>
    <t>EV.Kerek tányér cukornádból BIO Ø 17,5 cm [50 db/csomag], 8somag/#</t>
  </si>
  <si>
    <t>41017</t>
  </si>
  <si>
    <t>50db/csomag</t>
  </si>
  <si>
    <t>EV.Kerek tányér cukornádból BIO Ø 22 cm [50 db/csomag], 6csomag/#</t>
  </si>
  <si>
    <t>EV.Kerek tányér cukornádból  BIO Ø 26 cm [50 db/csomag], 5csomag/#</t>
  </si>
  <si>
    <t>EV.3 részes kerek tányér cukornádból BIO  Ø 26 cm [50 db/csomag], 5csomag/#</t>
  </si>
  <si>
    <t>PCTK0260</t>
  </si>
  <si>
    <t>EV.Papírtányér, China kerek, 260 mm, fehér, 500db/#</t>
  </si>
  <si>
    <t>PCTO0321</t>
  </si>
  <si>
    <t>EV.Papírtányér, China ovális, 320 mm, fehér, 500db/#</t>
  </si>
  <si>
    <t>PCTSZ160</t>
  </si>
  <si>
    <t>PCTSZ261</t>
  </si>
  <si>
    <t>EV.Papírtányér, China szögletes, 160 mm, fehér, 500db/#</t>
  </si>
  <si>
    <t>EV.Papírtányér, China szögletes, 260 mm, fehér, 500db/#</t>
  </si>
  <si>
    <t>72230</t>
  </si>
  <si>
    <t>EV.Leveses tál cukornádból BIO 300 ml, Ø 15 x 4,5 cm [50 db/csomag], 4csomag/#</t>
  </si>
  <si>
    <t>42240</t>
  </si>
  <si>
    <t>EV.Leveses tál cukornádból BIO 400 ml, Ø 18 x 4 cm [50 db/csomag], 8csomag/#</t>
  </si>
  <si>
    <t>42350</t>
  </si>
  <si>
    <t>42270</t>
  </si>
  <si>
    <t>EV.Leveses tál cukornádból  BIO 500 ml, Ø 15,5 x 5,5 cm [50 db/csomag], 5csomag/#</t>
  </si>
  <si>
    <t>EV.Leveses tál cukornádból BIO  700 ml, Ø 21 x 5 cm [50 db/csomag], 3csomag/#</t>
  </si>
  <si>
    <t>IPCF0501</t>
  </si>
  <si>
    <t>IPCF0480</t>
  </si>
  <si>
    <t>EV.Papírtégely, 480 ml, 500 db/#</t>
  </si>
  <si>
    <t>EV.Papírtégely, újság mintájú, 480 ml, 500db/#</t>
  </si>
  <si>
    <t>mintás</t>
  </si>
  <si>
    <t>barna</t>
  </si>
  <si>
    <t>76302</t>
  </si>
  <si>
    <t>76303</t>
  </si>
  <si>
    <t>76305</t>
  </si>
  <si>
    <t>EV.Pohár, átlátszó 0,2l (PLA) BIO  Ø 70mm [100 db/csomag], 30csomag/#</t>
  </si>
  <si>
    <t>EV.Pohár, átlátszó 0,3l (PLA) BIO  Ø 95mm [70 db/csomag], 16csomag/#</t>
  </si>
  <si>
    <t>EV.Pohár, átlátszó 0,5l (PLA) BIO  Ø 95mm [60 db/csomag], 16csomag/#</t>
  </si>
  <si>
    <t>100db/csomag</t>
  </si>
  <si>
    <t>70db/csomag</t>
  </si>
  <si>
    <t>60db/csomag</t>
  </si>
  <si>
    <t>ZUP01925</t>
  </si>
  <si>
    <t>73225</t>
  </si>
  <si>
    <t>EV.Pohár, 300ml, víztiszta, sörös, 80db/csomag, 16csomag/#</t>
  </si>
  <si>
    <t>EV.Pohár, 500ml, víztiszta, sörös, 50db/csomag,16csomag/#</t>
  </si>
  <si>
    <t>átlátszó</t>
  </si>
  <si>
    <t>víztiszta</t>
  </si>
  <si>
    <t>A73852</t>
  </si>
  <si>
    <t>A75851</t>
  </si>
  <si>
    <t>EV.Shaker pohár műanyag 300ml, 70db/csomag, 16csomag/#</t>
  </si>
  <si>
    <t>EV.Shaker pohár műanyag 500ml, 50db/csomag, 16csomag/#</t>
  </si>
  <si>
    <t>73212</t>
  </si>
  <si>
    <t>73213</t>
  </si>
  <si>
    <t>73218</t>
  </si>
  <si>
    <t>73214</t>
  </si>
  <si>
    <t>EV.Pohár átlátszó 0,2 l -PP- (Ø 70 mm) [100 db/csomag], 30csomag/#</t>
  </si>
  <si>
    <t>EV.Pohár átlátszó 0,3 l -PP- (Ø 78 mm) [100 db/csomag], 25csomag/#</t>
  </si>
  <si>
    <t>EV.Pohár átlátszó 0,3 l -PP- (Ø 95 mm) [50 db/csomag], 32csomag/#</t>
  </si>
  <si>
    <t>EV.Pohár átlátszó 0,4 l -PP- (Ø 95 mm) [50 db/csomag], 32csomag/#</t>
  </si>
  <si>
    <t>71419</t>
  </si>
  <si>
    <t>71423</t>
  </si>
  <si>
    <t>71428</t>
  </si>
  <si>
    <t>EV.Papírtányér kerek lapos Ø 19 cm [250 db/csomag]</t>
  </si>
  <si>
    <t>EV.Papírtányér kerek lapos Ø 23 cm [250 db/csomag]</t>
  </si>
  <si>
    <t>EV.Papírtányér kerek lapos Ø 28 cm [250 db/csomag]</t>
  </si>
  <si>
    <t>250db/csomag</t>
  </si>
  <si>
    <t>73617</t>
  </si>
  <si>
    <t>65319</t>
  </si>
  <si>
    <t>EV.Tányér lapos, fehér (PS) Ø 17 cm [100 db/csomag], 16csomag/#</t>
  </si>
  <si>
    <t>EV.Tányér lapos, fehér (PS) Ø 20,5 cm [10 db/csomag], 20csomag/#</t>
  </si>
  <si>
    <t>71118</t>
  </si>
  <si>
    <t>EV.Papírtálca 10,5 x 17 cm  [500 db/csomag] (kicsi)</t>
  </si>
  <si>
    <t>500db/csomag</t>
  </si>
  <si>
    <t>71122</t>
  </si>
  <si>
    <t>EV.Papírtálca 16,5 x 23,5 cm  [500 db/csomag] (nagy)</t>
  </si>
  <si>
    <t>484831</t>
  </si>
  <si>
    <t>EV.Shaker pohár TETŐ félgömb lyukas, 50db/csomag, 20csomag/#</t>
  </si>
  <si>
    <t>668</t>
  </si>
  <si>
    <t>EV.Kehely shaker műanyag tető-kúpos zárt, 50db/csomag, 16csomag/#</t>
  </si>
  <si>
    <t>667</t>
  </si>
  <si>
    <t>EV.Kehely műanyag VT 250ml, 50db/csomag, 16csomag/#</t>
  </si>
  <si>
    <t>74800</t>
  </si>
  <si>
    <t>EV.Mártásos tető, átlátszó a 74805-74812 tálkákra [50 db/csomag], 20csomag/#</t>
  </si>
  <si>
    <t>74808</t>
  </si>
  <si>
    <t>EV.Mártásos tálka, átlátszó 80 ml (PP) [50 db/csomag], 20csomag/#</t>
  </si>
  <si>
    <t>CK080100</t>
  </si>
  <si>
    <t>CK080700</t>
  </si>
  <si>
    <t>EV.Öntetes alj, 80 ml, PVC, víztiszta, 1000db/#</t>
  </si>
  <si>
    <t>EV.Öntetes tető, 80ml, PVC víztiszta, 1000db/#</t>
  </si>
  <si>
    <t>73006</t>
  </si>
  <si>
    <t>73007</t>
  </si>
  <si>
    <t>73008</t>
  </si>
  <si>
    <t>EV.Kanál, fehér, 17cm [100 db/csomag], 20csomag/#</t>
  </si>
  <si>
    <t>EV.Villa, fehér, 17cm [100db/csomag], 20csomag/#</t>
  </si>
  <si>
    <t>EV.Kés, fehér, 17cm, [100db/csomag], 20csomag/#</t>
  </si>
  <si>
    <t>73056</t>
  </si>
  <si>
    <t>73057</t>
  </si>
  <si>
    <t>73058</t>
  </si>
  <si>
    <t>EV.Kanál extra erős átlátszó 17,5 cm [100 db/csomag], 20csomag/#</t>
  </si>
  <si>
    <t>EV.Villa extra erős 17,5 cm [100 db/csomag], 20csomag/#</t>
  </si>
  <si>
    <t>EV.Kés extra erős 17,5 cm [100 db/csomag], 20csomag/#</t>
  </si>
  <si>
    <t>66716</t>
  </si>
  <si>
    <t>EV.Fogvájó celofánba csomagolt 65 mm [1000 db/csomag], 50csomag/#</t>
  </si>
  <si>
    <t>1000db/csomag</t>
  </si>
  <si>
    <t>73053</t>
  </si>
  <si>
    <t>EV.Kávéskanál extra erős átlátszó 12,5 cm [100 db] 20 csomag/karton</t>
  </si>
  <si>
    <t>73002</t>
  </si>
  <si>
    <t>EV.Kávéskanál kicsi (desszertes), fehér 10,5 cm [100 db/csomag], 40csomag/#</t>
  </si>
  <si>
    <t>72500</t>
  </si>
  <si>
    <t>EV.Papírzacskó fólia ablakkal bagetthez (12+4 x 59 cm, ab. 6cm) [1000db/karton]</t>
  </si>
  <si>
    <t>1000db/karton</t>
  </si>
  <si>
    <t>72515</t>
  </si>
  <si>
    <t>72550</t>
  </si>
  <si>
    <t>EV.Papírzacskó fólia ablakkal kis pékáruhoz(15+6 x 29 cm, ab. 10cm) [1000db/karton]</t>
  </si>
  <si>
    <t>EV.Papírzacskó fólia ablakkal gömbölyű kenyérhez (26+7 x40 cm, ab.19cm) [1000db/karton]</t>
  </si>
  <si>
    <t>76211</t>
  </si>
  <si>
    <t>76228</t>
  </si>
  <si>
    <t>76233</t>
  </si>
  <si>
    <t>EV.Pohár, papír, kávés, 100 ml, fehér, 50db/csomag, 20csomag/#</t>
  </si>
  <si>
    <t>EV.Pohár, papír, kávés, 280 ml, fehér  50db/csomag, 20csomag/#</t>
  </si>
  <si>
    <t>EV.Pohár, papír, kávés, 330 ml, fehér, 50db/csomag, 20csomag/#</t>
  </si>
  <si>
    <t>ppt_f1</t>
  </si>
  <si>
    <t>ppt_f175</t>
  </si>
  <si>
    <t>EV.Papírpohár tető, Fekete, 1 dl-re, ivólyukkal, 50db/csom.</t>
  </si>
  <si>
    <t>EV.Papírpohár tető, Fekete, 1,75 dl-re, ivólyukkal, 50db/csom.</t>
  </si>
  <si>
    <t>604225</t>
  </si>
  <si>
    <t>EV.Kávékeverő pálcika, fehér, 500db/csom.</t>
  </si>
  <si>
    <t>EC402000</t>
  </si>
  <si>
    <t>EV.Fogvájó, 65ml, fa 1000db/csomag</t>
  </si>
  <si>
    <t>ECS40200</t>
  </si>
  <si>
    <t>EV.Evőeszköz csomagolt, superior, víztiszta, kés+villa+szalvéta, 500csomag/#</t>
  </si>
  <si>
    <t>ZUP01934</t>
  </si>
  <si>
    <t>EV.Evőeszköz csomagolt, superior, fehér, kés+villa+szalvéta, 500csomag/#</t>
  </si>
  <si>
    <t>66736</t>
  </si>
  <si>
    <t>66737</t>
  </si>
  <si>
    <t>66738</t>
  </si>
  <si>
    <t>EV.Kanál fából 16 cm [100 db/csomag], 20csomag/#</t>
  </si>
  <si>
    <t>EV.Villa fából 16 cm [100 db/csomag], 20csomag/#</t>
  </si>
  <si>
    <t>EV.Kés fából 16 cm [100 db/csomag], 20csomag/#</t>
  </si>
  <si>
    <t>69114</t>
  </si>
  <si>
    <t>69215</t>
  </si>
  <si>
    <t>69216</t>
  </si>
  <si>
    <t>EV.Alufólia, extra erős, 45cm x 150m [1db], 4csomag/#</t>
  </si>
  <si>
    <t>EV.Folpack 45cm x 300m [1db], 4csomag/#</t>
  </si>
  <si>
    <t>EV.Folpack 60cm x 300m</t>
  </si>
  <si>
    <t>69308</t>
  </si>
  <si>
    <t>EV.Sütőpapír 38 cm x 8 m [1 db] 30 csomag/#</t>
  </si>
  <si>
    <t>ES252000</t>
  </si>
  <si>
    <t>ES252100A</t>
  </si>
  <si>
    <t>EV.Szívószál, 500 db/csomag, átlátszó, vastag</t>
  </si>
  <si>
    <t>EV.Szívószál, 500 db/csomag, átlátszó, vékony</t>
  </si>
  <si>
    <t>ZUP01733</t>
  </si>
  <si>
    <t>EV.Kávékeverő pálcika, 140 mm, fa, 1000db/csom.</t>
  </si>
  <si>
    <t>76274</t>
  </si>
  <si>
    <t>EV.Pohártartó papírból, 4 fészkes, 21*21cm (30db/csomag), 2csomag/#</t>
  </si>
  <si>
    <t>76272</t>
  </si>
  <si>
    <t>EV.Pohártartó papírból, 2 fészkes  21*11cm  (30db/csomag), 4csomag/#</t>
  </si>
  <si>
    <t>30db/csomag</t>
  </si>
  <si>
    <t>1689</t>
  </si>
  <si>
    <t>1690</t>
  </si>
  <si>
    <t>1691</t>
  </si>
  <si>
    <t>EV.Szívószál 5mm, 23cm, csavart, csíkos Fehér-Fekete 10000db/karton</t>
  </si>
  <si>
    <t>EV.Szívószál 5mm, 23cm, csavart, csíkos Fehér-Piros 10000db/karton</t>
  </si>
  <si>
    <t>EV.Szívószálkanál, fekete, 500db/csomag, 5000db/karton</t>
  </si>
  <si>
    <t>10000db/karton</t>
  </si>
  <si>
    <t>77000</t>
  </si>
  <si>
    <t>77105</t>
  </si>
  <si>
    <t>77107</t>
  </si>
  <si>
    <t>77110</t>
  </si>
  <si>
    <t>EV.Varia Átlátszó tető tálakra  (PP) [50 db/csomag], 6csomag/#</t>
  </si>
  <si>
    <t>EV.Varia szögletes alj fehér 500ml , fehér 50db/csomag, 6csomag/#</t>
  </si>
  <si>
    <t>EV.Varia szögletes alj fehér 750ml , fehér, 50db/csomag, 6csomag/#</t>
  </si>
  <si>
    <t>EV.Varia szögletes alj fehér 1000ml , fehér 50db/csomag, 6csomag/#</t>
  </si>
  <si>
    <t>45506</t>
  </si>
  <si>
    <t>EV.Hamburger box BIO cukornádból 152 x 150 x 78 mm [50 db] 3 csomag/#</t>
  </si>
  <si>
    <t>45601</t>
  </si>
  <si>
    <t>EV.Menu box BIO cukornádból  222 x 200 x 67 mm [50 db/csomag], 3csomag/#</t>
  </si>
  <si>
    <t>45510</t>
  </si>
  <si>
    <t>45512</t>
  </si>
  <si>
    <t>EV.Lunch box BIO cukornádból 250 x 162 x 63 mm [50 db/csomag], 4csomag/#</t>
  </si>
  <si>
    <t>EV.Lunch box BIO cukornádból 2 RÉSZES! 250 x 162 x 63 mm [50 db/csomag], 3csomag/#</t>
  </si>
  <si>
    <t>74380</t>
  </si>
  <si>
    <t>EV.Tető a 74381 + 74389 számú salátás tálakra [50 db/csomag], 9csomag/karton</t>
  </si>
  <si>
    <t>74389</t>
  </si>
  <si>
    <t>EV.Salátás tál, fekete 1000 ml (PET) [50 db/csomag], 9csomag/karton</t>
  </si>
  <si>
    <t>74315</t>
  </si>
  <si>
    <t>EV.Gulyásos tál fehér kerek (PP) 500ml (50db/csomag), 11csomag/#</t>
  </si>
  <si>
    <t>74317</t>
  </si>
  <si>
    <t>EV.Gulyásos tál fehér kerek Ø 127 mm(PP) 750ml [50db/csomag], 9csomag/#</t>
  </si>
  <si>
    <t>74300</t>
  </si>
  <si>
    <t>EV.Tető a kerek gulyásos és salátás tálakra (PP) (50db/csomag), 9csomag/#</t>
  </si>
  <si>
    <t>5122171</t>
  </si>
  <si>
    <t>EV.Műanyag svédtál tető 360-750ml PP (50db/csomag), 12csomag/#</t>
  </si>
  <si>
    <t>512268</t>
  </si>
  <si>
    <t>512566</t>
  </si>
  <si>
    <t>EV.Műanyag svédtál 450ml, PP 450 ml (50db/csomag), 12csomag/#</t>
  </si>
  <si>
    <t>EV.Műanyag svédtál 750ml, PP 750 ml (50db/csomag), 12csomag/#</t>
  </si>
  <si>
    <t>ZDPLA500</t>
  </si>
  <si>
    <t>EV.Egybefedeles szögletes doboz-PLA-500ml 600db/#</t>
  </si>
  <si>
    <t>75506</t>
  </si>
  <si>
    <t>EV.Hamburgeres habdoboz (HP_6) nagy fehér 150 x 150 x 70 mm [150 db/csomag], 4csomag/#</t>
  </si>
  <si>
    <t>75631</t>
  </si>
  <si>
    <t>75632</t>
  </si>
  <si>
    <t>EV.Menü box osztatlan (HP_4) fehér 241 x 207 x 70 mm [125 db/csomag], 2csomag/#</t>
  </si>
  <si>
    <t>EV.Menü box 2-részes, (HP_4) fehér 241 x 207 x 70 mm [125 db/csomag], 2csomag/#</t>
  </si>
  <si>
    <t>125db/csomag</t>
  </si>
  <si>
    <t>75510</t>
  </si>
  <si>
    <t>EV.Lunch box fehér 240 x 155 x 70 mm [125 db/csomag] (HP-3), 4csomag/#</t>
  </si>
  <si>
    <t>1747</t>
  </si>
  <si>
    <t>EV.Ingvállas szatyor 100db/cs.</t>
  </si>
  <si>
    <t>77400</t>
  </si>
  <si>
    <t>EV.Tető a kerek tálra PP [100db/csomag], 10csomag/#</t>
  </si>
  <si>
    <t>77415</t>
  </si>
  <si>
    <t>77425</t>
  </si>
  <si>
    <t>77430</t>
  </si>
  <si>
    <t>77440</t>
  </si>
  <si>
    <t>EV.Kerek tál 150ml PP (10*100 db) 10 csomag/#</t>
  </si>
  <si>
    <t>EV.Kerek tál 250ml PP (10*100 db) 10 csomag/#</t>
  </si>
  <si>
    <t>EV.Kerek tál ml 300PP (10*100 db) 10 csomag/#</t>
  </si>
  <si>
    <t>EV.Kerek tál 400ml PP (10*100 db) 10 csomag/#</t>
  </si>
  <si>
    <t>77450</t>
  </si>
  <si>
    <t>EV.Kerek tál 500ml PP (10*100 db) 10 csomag/karton</t>
  </si>
  <si>
    <t>75400</t>
  </si>
  <si>
    <t>EV.Habedény Tető kerek (340ml-680ml) HPS</t>
  </si>
  <si>
    <t>75446</t>
  </si>
  <si>
    <t>EV.Habedény, kerek, 460 ml alj fagyis 25 db/cs. 24csomag/#</t>
  </si>
  <si>
    <t>Organikus felmosószer</t>
  </si>
  <si>
    <t>5544.53</t>
  </si>
  <si>
    <t>0683.48</t>
  </si>
  <si>
    <t>00151</t>
  </si>
  <si>
    <t>Citrus rinse</t>
  </si>
  <si>
    <t>*a számla végösszege nem mínősül hivatalos ajánlattételnek</t>
  </si>
  <si>
    <t>1L MUNKAOLDAT ÁRA</t>
  </si>
  <si>
    <t>250lap/19cs</t>
  </si>
  <si>
    <t>150lap/cs</t>
  </si>
  <si>
    <t xml:space="preserve"> 20csom/#</t>
  </si>
  <si>
    <t>15csom./#</t>
  </si>
  <si>
    <t>HZS65L14M</t>
  </si>
  <si>
    <t>B095</t>
  </si>
  <si>
    <t>VIL145841</t>
  </si>
  <si>
    <t>FiZETENDŐ NETTÓ:</t>
  </si>
  <si>
    <t>tálak, tányérok, tégelyek</t>
  </si>
  <si>
    <t>szívószálak</t>
  </si>
  <si>
    <t>poharak, shakerek, kelyhek</t>
  </si>
  <si>
    <t>evőeszközök, fogvájók</t>
  </si>
  <si>
    <t>zacskók, csomagolók, fóliák</t>
  </si>
  <si>
    <t>SMILEEU313C</t>
  </si>
  <si>
    <t>SMILEEU213C</t>
  </si>
  <si>
    <t>2634/43400</t>
  </si>
  <si>
    <t>100645</t>
  </si>
  <si>
    <t>61694/100621</t>
  </si>
  <si>
    <t>Z1SM</t>
  </si>
  <si>
    <t>Z1ZSM</t>
  </si>
  <si>
    <t>312718</t>
  </si>
  <si>
    <t>50cs/doboz</t>
  </si>
  <si>
    <t>250ml</t>
  </si>
  <si>
    <t>verziószám:1906v1ED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</si>
</sst>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_F_t"/>
    <numFmt numFmtId="165" formatCode="#,##0\ &quot;Ft&quot;"/>
    <numFmt numFmtId="166" formatCode="[$-40E]yyyy/\ mmmm\ d\.;@"/>
    <numFmt numFmtId="167" formatCode="#,##0.00\ &quot;Ft&quot;"/>
    <numFmt numFmtId="168" formatCode="#,##0.0\ &quot;Ft&quot;"/>
  </numFmts>
  <fonts count="45" x14ac:knownFonts="1">
    <font>
      <sz val="10"/>
      <name val="Arial"/>
    </font>
    <font>
      <sz val="8"/>
      <name val="Arial"/>
      <family val="2"/>
      <charset val="238"/>
    </font>
    <font>
      <b/>
      <sz val="8"/>
      <color indexed="17"/>
      <name val="Arial"/>
      <family val="2"/>
    </font>
    <font>
      <b/>
      <sz val="11"/>
      <color indexed="17"/>
      <name val="Arial"/>
      <family val="2"/>
    </font>
    <font>
      <b/>
      <sz val="10"/>
      <color indexed="23"/>
      <name val="Arial"/>
      <family val="2"/>
      <charset val="238"/>
    </font>
    <font>
      <b/>
      <sz val="11"/>
      <color indexed="23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color indexed="17"/>
      <name val="Arial"/>
      <family val="2"/>
    </font>
    <font>
      <b/>
      <sz val="12"/>
      <color indexed="23"/>
      <name val="Arial"/>
      <family val="2"/>
    </font>
    <font>
      <b/>
      <sz val="10"/>
      <color indexed="17"/>
      <name val="Arial"/>
      <family val="2"/>
    </font>
    <font>
      <b/>
      <sz val="12"/>
      <color indexed="23"/>
      <name val="Arial"/>
      <family val="2"/>
    </font>
    <font>
      <b/>
      <sz val="11"/>
      <color indexed="23"/>
      <name val="Arial"/>
      <family val="2"/>
      <charset val="238"/>
    </font>
    <font>
      <b/>
      <sz val="9"/>
      <color indexed="17"/>
      <name val="Arial"/>
      <family val="2"/>
    </font>
    <font>
      <b/>
      <sz val="8"/>
      <name val="Arial"/>
      <family val="2"/>
    </font>
    <font>
      <sz val="18"/>
      <name val="Arial"/>
      <family val="2"/>
      <charset val="238"/>
    </font>
    <font>
      <sz val="10"/>
      <name val="Arial CE"/>
    </font>
    <font>
      <b/>
      <sz val="10"/>
      <color indexed="9"/>
      <name val="Arial"/>
      <family val="2"/>
      <charset val="238"/>
    </font>
    <font>
      <b/>
      <sz val="18"/>
      <color indexed="9"/>
      <name val="Arial"/>
      <family val="2"/>
      <charset val="238"/>
    </font>
    <font>
      <b/>
      <sz val="18"/>
      <color indexed="23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indexed="23"/>
      <name val="Arial"/>
      <family val="2"/>
    </font>
    <font>
      <b/>
      <i/>
      <sz val="12"/>
      <color indexed="23"/>
      <name val="Arial"/>
      <family val="2"/>
      <charset val="238"/>
    </font>
    <font>
      <b/>
      <u/>
      <sz val="12"/>
      <color indexed="23"/>
      <name val="Arial"/>
      <family val="2"/>
      <charset val="238"/>
    </font>
    <font>
      <b/>
      <u/>
      <sz val="12"/>
      <color indexed="23"/>
      <name val="Arial"/>
      <family val="2"/>
    </font>
    <font>
      <b/>
      <sz val="11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10"/>
      <color theme="0"/>
      <name val="Arial"/>
      <family val="2"/>
      <charset val="238"/>
    </font>
    <font>
      <b/>
      <sz val="11"/>
      <color theme="0"/>
      <name val="Arial"/>
      <family val="2"/>
    </font>
    <font>
      <b/>
      <sz val="14"/>
      <color theme="0"/>
      <name val="Arial"/>
      <family val="2"/>
      <charset val="238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  <charset val="238"/>
    </font>
    <font>
      <b/>
      <sz val="10"/>
      <color theme="0" tint="-0.499984740745262"/>
      <name val="Arial"/>
      <family val="2"/>
    </font>
    <font>
      <b/>
      <sz val="20"/>
      <color theme="1" tint="0.499984740745262"/>
      <name val="Calibri"/>
      <family val="2"/>
      <charset val="238"/>
    </font>
    <font>
      <b/>
      <sz val="18"/>
      <color theme="0" tint="-0.499984740745262"/>
      <name val="Arial"/>
      <family val="2"/>
      <charset val="238"/>
    </font>
    <font>
      <sz val="18"/>
      <color theme="0" tint="-0.499984740745262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26"/>
      <color theme="1" tint="0.499984740745262"/>
      <name val="Calibri"/>
      <family val="2"/>
      <charset val="238"/>
    </font>
    <font>
      <b/>
      <sz val="10"/>
      <color indexed="23"/>
      <name val="Arial"/>
      <family val="2"/>
    </font>
    <font>
      <b/>
      <sz val="14"/>
      <color indexed="23"/>
      <name val="Arial"/>
      <family val="2"/>
      <charset val="238"/>
    </font>
    <font>
      <b/>
      <sz val="22"/>
      <color indexed="2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/>
      <bottom style="thick">
        <color indexed="22"/>
      </bottom>
      <diagonal/>
    </border>
    <border>
      <left style="thin">
        <color indexed="22"/>
      </left>
      <right/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/>
      <diagonal/>
    </border>
    <border>
      <left style="thin">
        <color indexed="22"/>
      </left>
      <right/>
      <top style="thick">
        <color indexed="22"/>
      </top>
      <bottom/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/>
      <diagonal/>
    </border>
    <border>
      <left/>
      <right/>
      <top style="thick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/>
      <right style="thin">
        <color indexed="22"/>
      </right>
      <top style="thick">
        <color indexed="22"/>
      </top>
      <bottom/>
      <diagonal/>
    </border>
    <border>
      <left/>
      <right style="thin">
        <color indexed="22"/>
      </right>
      <top/>
      <bottom style="thick">
        <color indexed="22"/>
      </bottom>
      <diagonal/>
    </border>
    <border>
      <left style="thick">
        <color indexed="22"/>
      </left>
      <right style="thin">
        <color indexed="22"/>
      </right>
      <top style="thick">
        <color indexed="22"/>
      </top>
      <bottom/>
      <diagonal/>
    </border>
    <border>
      <left style="thin">
        <color indexed="22"/>
      </left>
      <right style="thick">
        <color indexed="22"/>
      </right>
      <top style="thick">
        <color indexed="22"/>
      </top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65">
    <xf numFmtId="0" fontId="0" fillId="0" borderId="0" xfId="0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right"/>
    </xf>
    <xf numFmtId="166" fontId="12" fillId="0" borderId="0" xfId="0" applyNumberFormat="1" applyFont="1" applyAlignment="1">
      <alignment horizontal="center"/>
    </xf>
    <xf numFmtId="0" fontId="2" fillId="0" borderId="0" xfId="0" applyFont="1"/>
    <xf numFmtId="166" fontId="12" fillId="0" borderId="0" xfId="0" applyNumberFormat="1" applyFont="1"/>
    <xf numFmtId="0" fontId="9" fillId="0" borderId="0" xfId="2" applyFont="1" applyAlignment="1" applyProtection="1">
      <alignment horizontal="right" vertical="center"/>
    </xf>
    <xf numFmtId="0" fontId="9" fillId="0" borderId="0" xfId="2" applyFont="1" applyAlignment="1" applyProtection="1">
      <alignment vertical="center"/>
    </xf>
    <xf numFmtId="0" fontId="20" fillId="0" borderId="0" xfId="0" applyFont="1"/>
    <xf numFmtId="0" fontId="8" fillId="0" borderId="5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31" fillId="0" borderId="0" xfId="2" applyFont="1" applyAlignment="1" applyProtection="1">
      <alignment horizontal="center" vertical="center"/>
    </xf>
    <xf numFmtId="166" fontId="32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3" fillId="0" borderId="0" xfId="2" applyFont="1" applyAlignment="1" applyProtection="1">
      <alignment horizontal="center" vertical="center"/>
    </xf>
    <xf numFmtId="0" fontId="34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30" fillId="4" borderId="5" xfId="0" applyFont="1" applyFill="1" applyBorder="1" applyAlignment="1" applyProtection="1">
      <alignment horizontal="center" vertical="center"/>
      <protection locked="0"/>
    </xf>
    <xf numFmtId="165" fontId="26" fillId="0" borderId="5" xfId="0" applyNumberFormat="1" applyFont="1" applyBorder="1" applyAlignment="1">
      <alignment horizontal="center" vertical="center"/>
    </xf>
    <xf numFmtId="165" fontId="27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9" fillId="0" borderId="0" xfId="2" applyNumberFormat="1" applyFont="1" applyAlignment="1" applyProtection="1">
      <alignment horizontal="center" vertical="center"/>
    </xf>
    <xf numFmtId="0" fontId="0" fillId="0" borderId="0" xfId="0" applyAlignment="1">
      <alignment horizontal="center"/>
    </xf>
    <xf numFmtId="164" fontId="35" fillId="0" borderId="0" xfId="0" applyNumberFormat="1" applyFont="1" applyAlignment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23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1" fontId="27" fillId="0" borderId="5" xfId="0" applyNumberFormat="1" applyFont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5" fillId="0" borderId="15" xfId="0" applyFont="1" applyBorder="1" applyAlignment="1">
      <alignment vertical="center"/>
    </xf>
    <xf numFmtId="165" fontId="40" fillId="0" borderId="0" xfId="0" applyNumberFormat="1" applyFont="1" applyAlignment="1">
      <alignment horizontal="center" vertical="center"/>
    </xf>
    <xf numFmtId="0" fontId="30" fillId="4" borderId="6" xfId="0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26" fillId="0" borderId="3" xfId="0" applyNumberFormat="1" applyFont="1" applyBorder="1" applyAlignment="1">
      <alignment horizontal="center" vertical="center"/>
    </xf>
    <xf numFmtId="165" fontId="27" fillId="0" borderId="6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/>
    </xf>
    <xf numFmtId="49" fontId="23" fillId="5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26" fillId="0" borderId="6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30" fillId="4" borderId="0" xfId="0" applyFont="1" applyFill="1" applyAlignment="1" applyProtection="1">
      <alignment horizontal="center" vertical="center"/>
      <protection locked="0"/>
    </xf>
    <xf numFmtId="0" fontId="23" fillId="5" borderId="5" xfId="0" quotePrefix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30" fillId="4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 wrapText="1"/>
    </xf>
    <xf numFmtId="165" fontId="26" fillId="0" borderId="4" xfId="0" applyNumberFormat="1" applyFont="1" applyBorder="1" applyAlignment="1">
      <alignment horizontal="center" vertical="center"/>
    </xf>
    <xf numFmtId="168" fontId="9" fillId="0" borderId="0" xfId="2" applyNumberFormat="1" applyFont="1" applyAlignment="1" applyProtection="1">
      <alignment horizontal="right" vertical="center"/>
    </xf>
    <xf numFmtId="168" fontId="2" fillId="0" borderId="0" xfId="2" applyNumberFormat="1" applyFont="1" applyAlignment="1" applyProtection="1">
      <alignment horizontal="center" vertical="center"/>
    </xf>
    <xf numFmtId="168" fontId="2" fillId="0" borderId="0" xfId="0" applyNumberFormat="1" applyFont="1"/>
    <xf numFmtId="168" fontId="0" fillId="0" borderId="0" xfId="0" applyNumberFormat="1"/>
    <xf numFmtId="168" fontId="2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/>
    </xf>
    <xf numFmtId="165" fontId="26" fillId="0" borderId="33" xfId="0" applyNumberFormat="1" applyFont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0" fontId="30" fillId="4" borderId="33" xfId="0" applyFont="1" applyFill="1" applyBorder="1" applyAlignment="1" applyProtection="1">
      <alignment horizontal="center" vertical="center"/>
      <protection locked="0"/>
    </xf>
    <xf numFmtId="165" fontId="4" fillId="0" borderId="34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0" fontId="30" fillId="4" borderId="30" xfId="0" applyFont="1" applyFill="1" applyBorder="1" applyAlignment="1" applyProtection="1">
      <alignment horizontal="center" vertical="center"/>
      <protection locked="0"/>
    </xf>
    <xf numFmtId="165" fontId="4" fillId="0" borderId="28" xfId="0" applyNumberFormat="1" applyFont="1" applyBorder="1" applyAlignment="1">
      <alignment horizontal="center" vertical="center"/>
    </xf>
    <xf numFmtId="165" fontId="26" fillId="0" borderId="29" xfId="0" applyNumberFormat="1" applyFont="1" applyBorder="1" applyAlignment="1">
      <alignment horizontal="center" vertical="center"/>
    </xf>
    <xf numFmtId="0" fontId="30" fillId="4" borderId="29" xfId="0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/>
    </xf>
    <xf numFmtId="165" fontId="26" fillId="0" borderId="35" xfId="0" applyNumberFormat="1" applyFont="1" applyBorder="1" applyAlignment="1">
      <alignment horizontal="center" vertical="center"/>
    </xf>
    <xf numFmtId="0" fontId="30" fillId="4" borderId="35" xfId="0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165" fontId="5" fillId="0" borderId="37" xfId="0" applyNumberFormat="1" applyFont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5" fontId="5" fillId="0" borderId="36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5" fontId="26" fillId="0" borderId="39" xfId="0" applyNumberFormat="1" applyFont="1" applyBorder="1" applyAlignment="1">
      <alignment horizontal="center" vertical="center"/>
    </xf>
    <xf numFmtId="165" fontId="27" fillId="0" borderId="39" xfId="0" applyNumberFormat="1" applyFont="1" applyBorder="1" applyAlignment="1">
      <alignment horizontal="center" vertical="center"/>
    </xf>
    <xf numFmtId="0" fontId="30" fillId="4" borderId="39" xfId="0" applyFont="1" applyFill="1" applyBorder="1" applyAlignment="1" applyProtection="1">
      <alignment horizontal="center" vertical="center"/>
      <protection locked="0"/>
    </xf>
    <xf numFmtId="165" fontId="4" fillId="0" borderId="32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65" fontId="11" fillId="0" borderId="35" xfId="0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10" fillId="0" borderId="39" xfId="0" applyFont="1" applyBorder="1" applyAlignment="1">
      <alignment horizontal="center" vertical="center"/>
    </xf>
    <xf numFmtId="165" fontId="11" fillId="0" borderId="39" xfId="0" applyNumberFormat="1" applyFont="1" applyBorder="1" applyAlignment="1">
      <alignment horizontal="center" vertical="center"/>
    </xf>
    <xf numFmtId="165" fontId="35" fillId="0" borderId="40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165" fontId="44" fillId="0" borderId="0" xfId="0" applyNumberFormat="1" applyFont="1" applyAlignment="1">
      <alignment horizontal="center" vertical="center"/>
    </xf>
    <xf numFmtId="168" fontId="26" fillId="0" borderId="33" xfId="0" applyNumberFormat="1" applyFont="1" applyBorder="1" applyAlignment="1">
      <alignment horizontal="center" vertical="center"/>
    </xf>
    <xf numFmtId="168" fontId="26" fillId="0" borderId="30" xfId="0" applyNumberFormat="1" applyFont="1" applyBorder="1" applyAlignment="1">
      <alignment horizontal="center" vertical="center"/>
    </xf>
    <xf numFmtId="168" fontId="26" fillId="0" borderId="39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0" fillId="4" borderId="36" xfId="0" applyFont="1" applyFill="1" applyBorder="1" applyAlignment="1" applyProtection="1">
      <alignment horizontal="center" vertical="center"/>
      <protection locked="0"/>
    </xf>
    <xf numFmtId="0" fontId="10" fillId="0" borderId="33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8" fillId="0" borderId="45" xfId="0" applyFont="1" applyBorder="1" applyAlignment="1">
      <alignment horizontal="left" vertical="center" wrapText="1"/>
    </xf>
    <xf numFmtId="49" fontId="23" fillId="5" borderId="33" xfId="0" applyNumberFormat="1" applyFont="1" applyFill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/>
    </xf>
    <xf numFmtId="165" fontId="4" fillId="0" borderId="48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49" fontId="23" fillId="5" borderId="30" xfId="0" applyNumberFormat="1" applyFont="1" applyFill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3" fillId="5" borderId="30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/>
    </xf>
    <xf numFmtId="1" fontId="27" fillId="0" borderId="33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0" fontId="30" fillId="4" borderId="54" xfId="0" applyFont="1" applyFill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left" vertical="center" wrapText="1"/>
      <protection hidden="1"/>
    </xf>
    <xf numFmtId="0" fontId="8" fillId="0" borderId="49" xfId="0" applyFont="1" applyBorder="1" applyAlignment="1" applyProtection="1">
      <alignment horizontal="left" vertical="center" wrapText="1"/>
      <protection hidden="1"/>
    </xf>
    <xf numFmtId="0" fontId="18" fillId="6" borderId="13" xfId="0" applyFont="1" applyFill="1" applyBorder="1" applyAlignment="1" applyProtection="1">
      <alignment vertical="center"/>
      <protection hidden="1"/>
    </xf>
    <xf numFmtId="0" fontId="4" fillId="6" borderId="13" xfId="0" applyFont="1" applyFill="1" applyBorder="1" applyAlignment="1" applyProtection="1">
      <alignment vertic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5" fillId="6" borderId="13" xfId="0" applyFont="1" applyFill="1" applyBorder="1" applyAlignment="1" applyProtection="1">
      <alignment horizontal="center" vertical="center"/>
      <protection hidden="1"/>
    </xf>
    <xf numFmtId="0" fontId="37" fillId="7" borderId="27" xfId="0" applyFont="1" applyFill="1" applyBorder="1" applyAlignment="1" applyProtection="1">
      <alignment horizontal="center" vertical="center"/>
      <protection hidden="1"/>
    </xf>
    <xf numFmtId="0" fontId="37" fillId="7" borderId="0" xfId="0" applyFont="1" applyFill="1" applyAlignment="1" applyProtection="1">
      <alignment horizontal="center" vertical="center"/>
      <protection hidden="1"/>
    </xf>
    <xf numFmtId="0" fontId="37" fillId="7" borderId="26" xfId="0" applyFont="1" applyFill="1" applyBorder="1" applyAlignment="1" applyProtection="1">
      <alignment horizontal="center" vertical="center"/>
      <protection hidden="1"/>
    </xf>
    <xf numFmtId="0" fontId="37" fillId="7" borderId="23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165" fontId="14" fillId="0" borderId="0" xfId="0" applyNumberFormat="1" applyFont="1" applyProtection="1">
      <protection hidden="1"/>
    </xf>
    <xf numFmtId="0" fontId="0" fillId="0" borderId="0" xfId="0" applyProtection="1">
      <protection hidden="1"/>
    </xf>
    <xf numFmtId="165" fontId="44" fillId="0" borderId="0" xfId="0" applyNumberFormat="1" applyFont="1" applyAlignment="1" applyProtection="1">
      <alignment horizontal="center" vertical="center"/>
      <protection hidden="1"/>
    </xf>
    <xf numFmtId="0" fontId="30" fillId="4" borderId="35" xfId="0" applyFont="1" applyFill="1" applyBorder="1" applyAlignment="1" applyProtection="1">
      <alignment vertical="center"/>
      <protection locked="0"/>
    </xf>
    <xf numFmtId="0" fontId="30" fillId="4" borderId="30" xfId="0" applyFont="1" applyFill="1" applyBorder="1" applyAlignment="1" applyProtection="1">
      <alignment vertical="center"/>
      <protection locked="0"/>
    </xf>
    <xf numFmtId="0" fontId="8" fillId="0" borderId="3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165" fontId="35" fillId="0" borderId="40" xfId="0" applyNumberFormat="1" applyFont="1" applyBorder="1" applyAlignment="1">
      <alignment horizontal="center" vertical="center"/>
    </xf>
    <xf numFmtId="165" fontId="35" fillId="0" borderId="41" xfId="0" applyNumberFormat="1" applyFont="1" applyBorder="1" applyAlignment="1">
      <alignment horizontal="center" vertical="center"/>
    </xf>
    <xf numFmtId="165" fontId="35" fillId="0" borderId="42" xfId="0" applyNumberFormat="1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0" borderId="16" xfId="0" applyNumberFormat="1" applyFont="1" applyBorder="1" applyAlignment="1">
      <alignment horizontal="center" vertical="center"/>
    </xf>
    <xf numFmtId="165" fontId="35" fillId="0" borderId="17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165" fontId="4" fillId="0" borderId="34" xfId="0" applyNumberFormat="1" applyFont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26" fillId="0" borderId="33" xfId="0" applyNumberFormat="1" applyFont="1" applyBorder="1" applyAlignment="1">
      <alignment horizontal="center" vertical="center"/>
    </xf>
    <xf numFmtId="165" fontId="26" fillId="0" borderId="29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37" fillId="2" borderId="20" xfId="0" applyFont="1" applyFill="1" applyBorder="1" applyAlignment="1" applyProtection="1">
      <alignment horizontal="center" vertical="center"/>
      <protection hidden="1"/>
    </xf>
    <xf numFmtId="0" fontId="37" fillId="2" borderId="21" xfId="0" applyFont="1" applyFill="1" applyBorder="1" applyAlignment="1" applyProtection="1">
      <alignment horizontal="center" vertical="center"/>
      <protection hidden="1"/>
    </xf>
    <xf numFmtId="0" fontId="37" fillId="2" borderId="22" xfId="0" applyFont="1" applyFill="1" applyBorder="1" applyAlignment="1" applyProtection="1">
      <alignment horizontal="center" vertical="center"/>
      <protection hidden="1"/>
    </xf>
    <xf numFmtId="0" fontId="37" fillId="2" borderId="23" xfId="0" applyFont="1" applyFill="1" applyBorder="1" applyAlignment="1" applyProtection="1">
      <alignment horizontal="center" vertical="center"/>
      <protection hidden="1"/>
    </xf>
    <xf numFmtId="165" fontId="37" fillId="2" borderId="19" xfId="0" applyNumberFormat="1" applyFont="1" applyFill="1" applyBorder="1" applyAlignment="1" applyProtection="1">
      <alignment vertical="center"/>
      <protection hidden="1"/>
    </xf>
    <xf numFmtId="165" fontId="38" fillId="6" borderId="19" xfId="0" applyNumberFormat="1" applyFont="1" applyFill="1" applyBorder="1" applyAlignment="1" applyProtection="1">
      <alignment horizontal="center" vertical="center"/>
      <protection hidden="1"/>
    </xf>
    <xf numFmtId="0" fontId="17" fillId="4" borderId="19" xfId="0" applyFont="1" applyFill="1" applyBorder="1" applyAlignment="1" applyProtection="1">
      <alignment horizontal="center" vertical="center"/>
      <protection hidden="1"/>
    </xf>
    <xf numFmtId="165" fontId="17" fillId="4" borderId="19" xfId="0" applyNumberFormat="1" applyFont="1" applyFill="1" applyBorder="1" applyAlignment="1" applyProtection="1">
      <alignment horizontal="center" vertical="center"/>
      <protection hidden="1"/>
    </xf>
    <xf numFmtId="0" fontId="39" fillId="4" borderId="19" xfId="0" applyFont="1" applyFill="1" applyBorder="1" applyAlignment="1" applyProtection="1">
      <alignment horizontal="center" vertical="center" wrapText="1"/>
      <protection hidden="1"/>
    </xf>
    <xf numFmtId="165" fontId="38" fillId="6" borderId="24" xfId="0" applyNumberFormat="1" applyFont="1" applyFill="1" applyBorder="1" applyAlignment="1" applyProtection="1">
      <alignment horizontal="center" vertical="center"/>
      <protection hidden="1"/>
    </xf>
    <xf numFmtId="165" fontId="38" fillId="6" borderId="25" xfId="0" applyNumberFormat="1" applyFont="1" applyFill="1" applyBorder="1" applyAlignment="1" applyProtection="1">
      <alignment horizontal="center" vertical="center"/>
      <protection hidden="1"/>
    </xf>
    <xf numFmtId="0" fontId="37" fillId="7" borderId="22" xfId="0" applyFont="1" applyFill="1" applyBorder="1" applyAlignment="1" applyProtection="1">
      <alignment horizontal="center" vertical="center"/>
      <protection hidden="1"/>
    </xf>
    <xf numFmtId="0" fontId="37" fillId="7" borderId="26" xfId="0" applyFont="1" applyFill="1" applyBorder="1" applyAlignment="1" applyProtection="1">
      <alignment horizontal="center" vertical="center"/>
      <protection hidden="1"/>
    </xf>
    <xf numFmtId="0" fontId="37" fillId="7" borderId="23" xfId="0" applyFont="1" applyFill="1" applyBorder="1" applyAlignment="1" applyProtection="1">
      <alignment horizontal="center" vertical="center"/>
      <protection hidden="1"/>
    </xf>
    <xf numFmtId="0" fontId="37" fillId="0" borderId="20" xfId="0" applyFont="1" applyBorder="1" applyAlignment="1" applyProtection="1">
      <alignment horizontal="center" vertical="center"/>
      <protection hidden="1"/>
    </xf>
    <xf numFmtId="0" fontId="37" fillId="0" borderId="21" xfId="0" applyFont="1" applyBorder="1" applyAlignment="1" applyProtection="1">
      <alignment horizontal="center" vertical="center"/>
      <protection hidden="1"/>
    </xf>
    <xf numFmtId="0" fontId="37" fillId="0" borderId="22" xfId="0" applyFont="1" applyBorder="1" applyAlignment="1" applyProtection="1">
      <alignment horizontal="center" vertical="center"/>
      <protection hidden="1"/>
    </xf>
    <xf numFmtId="0" fontId="37" fillId="0" borderId="23" xfId="0" applyFont="1" applyBorder="1" applyAlignment="1" applyProtection="1">
      <alignment horizontal="center" vertical="center"/>
      <protection hidden="1"/>
    </xf>
    <xf numFmtId="165" fontId="38" fillId="2" borderId="19" xfId="0" applyNumberFormat="1" applyFont="1" applyFill="1" applyBorder="1" applyAlignment="1" applyProtection="1">
      <alignment horizontal="center" vertical="center"/>
      <protection hidden="1"/>
    </xf>
    <xf numFmtId="0" fontId="43" fillId="6" borderId="18" xfId="0" applyFont="1" applyFill="1" applyBorder="1" applyAlignment="1" applyProtection="1">
      <alignment horizontal="center" vertical="center"/>
      <protection hidden="1"/>
    </xf>
    <xf numFmtId="0" fontId="43" fillId="6" borderId="13" xfId="0" applyFont="1" applyFill="1" applyBorder="1" applyAlignment="1" applyProtection="1">
      <alignment horizontal="center" vertical="center"/>
      <protection hidden="1"/>
    </xf>
  </cellXfs>
  <cellStyles count="4">
    <cellStyle name="Excel Built-in Normal" xfId="1" xr:uid="{00000000-0005-0000-0000-000000000000}"/>
    <cellStyle name="Hivatkozás" xfId="2" builtinId="8"/>
    <cellStyle name="Normál" xfId="0" builtinId="0"/>
    <cellStyle name="Normálna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583045</xdr:colOff>
      <xdr:row>1</xdr:row>
      <xdr:rowOff>178954</xdr:rowOff>
    </xdr:from>
    <xdr:to>
      <xdr:col>8</xdr:col>
      <xdr:colOff>2716645</xdr:colOff>
      <xdr:row>1</xdr:row>
      <xdr:rowOff>636154</xdr:rowOff>
    </xdr:to>
    <xdr:pic>
      <xdr:nvPicPr>
        <xdr:cNvPr id="13443" name="Kép 55">
          <a:extLst>
            <a:ext uri="{FF2B5EF4-FFF2-40B4-BE49-F238E27FC236}">
              <a16:creationId xmlns:a16="http://schemas.microsoft.com/office/drawing/2014/main" id="{00000000-0008-0000-0100-00008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7954" y="975590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</xdr:row>
      <xdr:rowOff>171450</xdr:rowOff>
    </xdr:from>
    <xdr:to>
      <xdr:col>3</xdr:col>
      <xdr:colOff>488951</xdr:colOff>
      <xdr:row>1</xdr:row>
      <xdr:rowOff>670771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73677"/>
          <a:ext cx="4202835" cy="49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171450</xdr:rowOff>
    </xdr:from>
    <xdr:to>
      <xdr:col>8</xdr:col>
      <xdr:colOff>2647950</xdr:colOff>
      <xdr:row>0</xdr:row>
      <xdr:rowOff>628650</xdr:rowOff>
    </xdr:to>
    <xdr:pic>
      <xdr:nvPicPr>
        <xdr:cNvPr id="12455" name="Kép 55">
          <a:extLst>
            <a:ext uri="{FF2B5EF4-FFF2-40B4-BE49-F238E27FC236}">
              <a16:creationId xmlns:a16="http://schemas.microsoft.com/office/drawing/2014/main" id="{00000000-0008-0000-0000-0000A7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44025" y="171450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0</xdr:row>
      <xdr:rowOff>190500</xdr:rowOff>
    </xdr:from>
    <xdr:to>
      <xdr:col>3</xdr:col>
      <xdr:colOff>462304</xdr:colOff>
      <xdr:row>0</xdr:row>
      <xdr:rowOff>689821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90500"/>
          <a:ext cx="4200526" cy="499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676275</xdr:colOff>
      <xdr:row>0</xdr:row>
      <xdr:rowOff>200025</xdr:rowOff>
    </xdr:from>
    <xdr:to>
      <xdr:col>9</xdr:col>
      <xdr:colOff>2809875</xdr:colOff>
      <xdr:row>0</xdr:row>
      <xdr:rowOff>657225</xdr:rowOff>
    </xdr:to>
    <xdr:pic>
      <xdr:nvPicPr>
        <xdr:cNvPr id="14467" name="Kép 55">
          <a:extLst>
            <a:ext uri="{FF2B5EF4-FFF2-40B4-BE49-F238E27FC236}">
              <a16:creationId xmlns:a16="http://schemas.microsoft.com/office/drawing/2014/main" id="{00000000-0008-0000-0200-00008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53675" y="200025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0</xdr:row>
      <xdr:rowOff>171450</xdr:rowOff>
    </xdr:from>
    <xdr:to>
      <xdr:col>1</xdr:col>
      <xdr:colOff>180976</xdr:colOff>
      <xdr:row>0</xdr:row>
      <xdr:rowOff>670771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1450"/>
          <a:ext cx="4200526" cy="499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180975</xdr:rowOff>
    </xdr:from>
    <xdr:to>
      <xdr:col>0</xdr:col>
      <xdr:colOff>4419601</xdr:colOff>
      <xdr:row>0</xdr:row>
      <xdr:rowOff>680296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80975"/>
          <a:ext cx="4200526" cy="499321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0</xdr:row>
      <xdr:rowOff>190500</xdr:rowOff>
    </xdr:from>
    <xdr:to>
      <xdr:col>7</xdr:col>
      <xdr:colOff>2733675</xdr:colOff>
      <xdr:row>0</xdr:row>
      <xdr:rowOff>647700</xdr:rowOff>
    </xdr:to>
    <xdr:pic>
      <xdr:nvPicPr>
        <xdr:cNvPr id="5" name="Kép 5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82300" y="190500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219075</xdr:rowOff>
    </xdr:from>
    <xdr:to>
      <xdr:col>8</xdr:col>
      <xdr:colOff>2343150</xdr:colOff>
      <xdr:row>0</xdr:row>
      <xdr:rowOff>676275</xdr:rowOff>
    </xdr:to>
    <xdr:pic>
      <xdr:nvPicPr>
        <xdr:cNvPr id="16503" name="Kép 55">
          <a:extLst>
            <a:ext uri="{FF2B5EF4-FFF2-40B4-BE49-F238E27FC236}">
              <a16:creationId xmlns:a16="http://schemas.microsoft.com/office/drawing/2014/main" id="{00000000-0008-0000-0400-000077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63275" y="219075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0</xdr:row>
      <xdr:rowOff>171450</xdr:rowOff>
    </xdr:from>
    <xdr:to>
      <xdr:col>1</xdr:col>
      <xdr:colOff>628651</xdr:colOff>
      <xdr:row>0</xdr:row>
      <xdr:rowOff>670771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4200526" cy="499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0</xdr:row>
      <xdr:rowOff>190500</xdr:rowOff>
    </xdr:from>
    <xdr:to>
      <xdr:col>7</xdr:col>
      <xdr:colOff>2724150</xdr:colOff>
      <xdr:row>0</xdr:row>
      <xdr:rowOff>647700</xdr:rowOff>
    </xdr:to>
    <xdr:pic>
      <xdr:nvPicPr>
        <xdr:cNvPr id="17446" name="Kép 55">
          <a:extLst>
            <a:ext uri="{FF2B5EF4-FFF2-40B4-BE49-F238E27FC236}">
              <a16:creationId xmlns:a16="http://schemas.microsoft.com/office/drawing/2014/main" id="{00000000-0008-0000-0500-00002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4100" y="190500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0</xdr:row>
      <xdr:rowOff>180975</xdr:rowOff>
    </xdr:from>
    <xdr:to>
      <xdr:col>0</xdr:col>
      <xdr:colOff>4343401</xdr:colOff>
      <xdr:row>0</xdr:row>
      <xdr:rowOff>680296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0975"/>
          <a:ext cx="4200526" cy="499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200025</xdr:rowOff>
    </xdr:from>
    <xdr:to>
      <xdr:col>8</xdr:col>
      <xdr:colOff>2590800</xdr:colOff>
      <xdr:row>0</xdr:row>
      <xdr:rowOff>657225</xdr:rowOff>
    </xdr:to>
    <xdr:pic>
      <xdr:nvPicPr>
        <xdr:cNvPr id="4" name="Kép 5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72900" y="200025"/>
          <a:ext cx="2133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161925</xdr:rowOff>
    </xdr:from>
    <xdr:to>
      <xdr:col>0</xdr:col>
      <xdr:colOff>4429126</xdr:colOff>
      <xdr:row>0</xdr:row>
      <xdr:rowOff>661246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925"/>
          <a:ext cx="4200526" cy="4993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2438401</xdr:colOff>
      <xdr:row>12</xdr:row>
      <xdr:rowOff>153964</xdr:rowOff>
    </xdr:from>
    <xdr:to>
      <xdr:col>6</xdr:col>
      <xdr:colOff>4801961</xdr:colOff>
      <xdr:row>13</xdr:row>
      <xdr:rowOff>271940</xdr:rowOff>
    </xdr:to>
    <xdr:pic>
      <xdr:nvPicPr>
        <xdr:cNvPr id="1427" name="Kép 55">
          <a:extLst>
            <a:ext uri="{FF2B5EF4-FFF2-40B4-BE49-F238E27FC236}">
              <a16:creationId xmlns:a16="http://schemas.microsoft.com/office/drawing/2014/main" id="{00000000-0008-0000-07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01476" y="4154464"/>
          <a:ext cx="2363560" cy="5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1098097</xdr:colOff>
      <xdr:row>13</xdr:row>
      <xdr:rowOff>369577</xdr:rowOff>
    </xdr:from>
    <xdr:to>
      <xdr:col>6</xdr:col>
      <xdr:colOff>6177643</xdr:colOff>
      <xdr:row>15</xdr:row>
      <xdr:rowOff>388280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3418" y="4819113"/>
          <a:ext cx="5079546" cy="60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O43"/>
  <sheetViews>
    <sheetView topLeftCell="A2" zoomScaleNormal="100" workbookViewId="0">
      <pane ySplit="2" topLeftCell="A4" activePane="bottomLeft" state="frozen"/>
      <selection activeCell="A2" sqref="A2"/>
      <selection pane="bottomLeft" activeCell="G8" sqref="G8"/>
    </sheetView>
  </sheetViews>
  <sheetFormatPr defaultColWidth="8.85546875" defaultRowHeight="27.75" x14ac:dyDescent="0.2"/>
  <cols>
    <col min="1" max="1" width="30.42578125" style="54" customWidth="1"/>
    <col min="2" max="2" width="13.140625" style="2" customWidth="1"/>
    <col min="3" max="3" width="15.140625" style="2" bestFit="1" customWidth="1"/>
    <col min="4" max="4" width="23" style="146" bestFit="1" customWidth="1"/>
    <col min="5" max="5" width="13.42578125" style="6" customWidth="1"/>
    <col min="6" max="6" width="20.140625" style="6" bestFit="1" customWidth="1"/>
    <col min="7" max="7" width="11.85546875" style="27" customWidth="1"/>
    <col min="8" max="8" width="13.42578125" style="3" bestFit="1" customWidth="1"/>
    <col min="9" max="9" width="51.28515625" style="35" customWidth="1"/>
  </cols>
  <sheetData>
    <row r="1" spans="1:9" ht="63.7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</row>
    <row r="2" spans="1:9" ht="63.75" customHeight="1" x14ac:dyDescent="0.2">
      <c r="A2" s="216"/>
      <c r="B2" s="216"/>
      <c r="C2" s="216"/>
      <c r="D2" s="216"/>
      <c r="E2" s="216"/>
      <c r="F2" s="216"/>
      <c r="G2" s="216"/>
      <c r="H2" s="216"/>
      <c r="I2" s="216"/>
    </row>
    <row r="3" spans="1:9" ht="39" thickBot="1" x14ac:dyDescent="0.25">
      <c r="A3" s="141" t="s">
        <v>3</v>
      </c>
      <c r="B3" s="142" t="s">
        <v>89</v>
      </c>
      <c r="C3" s="142" t="s">
        <v>166</v>
      </c>
      <c r="D3" s="141" t="s">
        <v>1</v>
      </c>
      <c r="E3" s="143" t="s">
        <v>2</v>
      </c>
      <c r="F3" s="143" t="s">
        <v>635</v>
      </c>
      <c r="G3" s="144" t="s">
        <v>88</v>
      </c>
      <c r="H3" s="145" t="s">
        <v>5</v>
      </c>
      <c r="I3" s="23" t="s">
        <v>35</v>
      </c>
    </row>
    <row r="4" spans="1:9" ht="30" customHeight="1" thickTop="1" x14ac:dyDescent="0.2">
      <c r="A4" s="217" t="s">
        <v>40</v>
      </c>
      <c r="B4" s="99" t="s">
        <v>13</v>
      </c>
      <c r="C4" s="100" t="s">
        <v>288</v>
      </c>
      <c r="D4" s="101">
        <v>865</v>
      </c>
      <c r="E4" s="221">
        <f>D5*1.27</f>
        <v>1098.55</v>
      </c>
      <c r="F4" s="103">
        <f>IF(B4="1L",D4,IF(B4="0,5L",D4/0.5,IF(B4="0,25L",D4/0.25,IF(B4="1,5L",D4/1.5,D4/4.5))))</f>
        <v>1730</v>
      </c>
      <c r="G4" s="199"/>
      <c r="H4" s="214">
        <f>D5*G4</f>
        <v>0</v>
      </c>
      <c r="I4" s="30"/>
    </row>
    <row r="5" spans="1:9" ht="30" customHeight="1" thickBot="1" x14ac:dyDescent="0.25">
      <c r="A5" s="213"/>
      <c r="B5" s="94" t="s">
        <v>4</v>
      </c>
      <c r="C5" s="95" t="s">
        <v>289</v>
      </c>
      <c r="D5" s="96">
        <v>865</v>
      </c>
      <c r="E5" s="222"/>
      <c r="F5" s="97">
        <f t="shared" ref="F5:F11" si="0">IF(B5="1L",D5,IF(B5="0,5L",D5/0.5,IF(B5="0,25L",D5/0.25,IF(B5="1,5L",D5/1.5,D5/4.5))))</f>
        <v>865</v>
      </c>
      <c r="G5" s="200"/>
      <c r="H5" s="215"/>
      <c r="I5" s="30"/>
    </row>
    <row r="6" spans="1:9" ht="30" customHeight="1" thickTop="1" x14ac:dyDescent="0.2">
      <c r="A6" s="223" t="s">
        <v>167</v>
      </c>
      <c r="B6" s="99" t="s">
        <v>13</v>
      </c>
      <c r="C6" s="100" t="s">
        <v>168</v>
      </c>
      <c r="D6" s="101">
        <v>826</v>
      </c>
      <c r="E6" s="102">
        <f>D6*1.27</f>
        <v>1049.02</v>
      </c>
      <c r="F6" s="103">
        <f t="shared" si="0"/>
        <v>1652</v>
      </c>
      <c r="G6" s="104"/>
      <c r="H6" s="105">
        <f t="shared" ref="H6:H7" si="1">D6*G6</f>
        <v>0</v>
      </c>
      <c r="I6" s="30"/>
    </row>
    <row r="7" spans="1:9" ht="30" customHeight="1" thickBot="1" x14ac:dyDescent="0.25">
      <c r="A7" s="224"/>
      <c r="B7" s="17" t="s">
        <v>4</v>
      </c>
      <c r="C7" s="65" t="s">
        <v>169</v>
      </c>
      <c r="D7" s="18">
        <v>865</v>
      </c>
      <c r="E7" s="38">
        <f>D7*1.27</f>
        <v>1098.55</v>
      </c>
      <c r="F7" s="39">
        <f t="shared" si="0"/>
        <v>865</v>
      </c>
      <c r="G7" s="37"/>
      <c r="H7" s="36">
        <f t="shared" si="1"/>
        <v>0</v>
      </c>
      <c r="I7" s="30"/>
    </row>
    <row r="8" spans="1:9" ht="30" customHeight="1" thickTop="1" thickBot="1" x14ac:dyDescent="0.25">
      <c r="A8" s="124" t="s">
        <v>170</v>
      </c>
      <c r="B8" s="125" t="s">
        <v>4</v>
      </c>
      <c r="C8" s="126" t="s">
        <v>171</v>
      </c>
      <c r="D8" s="127">
        <v>944</v>
      </c>
      <c r="E8" s="128">
        <f>D8*1.27</f>
        <v>1198.8800000000001</v>
      </c>
      <c r="F8" s="129">
        <f t="shared" si="0"/>
        <v>944</v>
      </c>
      <c r="G8" s="130"/>
      <c r="H8" s="131">
        <f t="shared" ref="H8" si="2">D8*G8</f>
        <v>0</v>
      </c>
      <c r="I8" s="32"/>
    </row>
    <row r="9" spans="1:9" ht="30" customHeight="1" thickTop="1" x14ac:dyDescent="0.2">
      <c r="A9" s="205" t="s">
        <v>172</v>
      </c>
      <c r="B9" s="77" t="s">
        <v>13</v>
      </c>
      <c r="C9" s="93" t="s">
        <v>290</v>
      </c>
      <c r="D9" s="5">
        <v>983</v>
      </c>
      <c r="E9" s="86">
        <f t="shared" ref="E9:E10" si="3">D9*1.27</f>
        <v>1248.4100000000001</v>
      </c>
      <c r="F9" s="70">
        <f t="shared" si="0"/>
        <v>1966</v>
      </c>
      <c r="G9" s="64"/>
      <c r="H9" s="80">
        <f t="shared" ref="H9:H11" si="4">D9*G9</f>
        <v>0</v>
      </c>
      <c r="I9" s="30"/>
    </row>
    <row r="10" spans="1:9" ht="30" customHeight="1" thickBot="1" x14ac:dyDescent="0.25">
      <c r="A10" s="206"/>
      <c r="B10" s="94" t="s">
        <v>4</v>
      </c>
      <c r="C10" s="95" t="s">
        <v>291</v>
      </c>
      <c r="D10" s="96">
        <v>1180</v>
      </c>
      <c r="E10" s="106">
        <f t="shared" si="3"/>
        <v>1498.6</v>
      </c>
      <c r="F10" s="97">
        <f t="shared" si="0"/>
        <v>1180</v>
      </c>
      <c r="G10" s="107"/>
      <c r="H10" s="108">
        <f t="shared" si="4"/>
        <v>0</v>
      </c>
      <c r="I10" s="30"/>
    </row>
    <row r="11" spans="1:9" ht="30" customHeight="1" thickTop="1" thickBot="1" x14ac:dyDescent="0.25">
      <c r="A11" s="83" t="s">
        <v>173</v>
      </c>
      <c r="B11" s="77" t="s">
        <v>13</v>
      </c>
      <c r="C11" s="93" t="s">
        <v>174</v>
      </c>
      <c r="D11" s="78">
        <v>905</v>
      </c>
      <c r="E11" s="79">
        <f>D11*1.27</f>
        <v>1149.3499999999999</v>
      </c>
      <c r="F11" s="70">
        <f t="shared" si="0"/>
        <v>1810</v>
      </c>
      <c r="G11" s="64"/>
      <c r="H11" s="80">
        <f t="shared" si="4"/>
        <v>0</v>
      </c>
      <c r="I11" s="32"/>
    </row>
    <row r="12" spans="1:9" ht="30" customHeight="1" thickTop="1" x14ac:dyDescent="0.2">
      <c r="A12" s="204" t="s">
        <v>46</v>
      </c>
      <c r="B12" s="111" t="s">
        <v>4</v>
      </c>
      <c r="C12" s="112" t="s">
        <v>176</v>
      </c>
      <c r="D12" s="113">
        <v>826</v>
      </c>
      <c r="E12" s="114">
        <f t="shared" ref="E12:E14" si="5">D12*1.27</f>
        <v>1049.02</v>
      </c>
      <c r="F12" s="114" t="s">
        <v>44</v>
      </c>
      <c r="G12" s="115"/>
      <c r="H12" s="105">
        <f>G12*D12</f>
        <v>0</v>
      </c>
      <c r="I12" s="31"/>
    </row>
    <row r="13" spans="1:9" ht="30" customHeight="1" x14ac:dyDescent="0.2">
      <c r="A13" s="225"/>
      <c r="B13" s="40" t="s">
        <v>4</v>
      </c>
      <c r="C13" s="66" t="s">
        <v>177</v>
      </c>
      <c r="D13" s="4">
        <v>905</v>
      </c>
      <c r="E13" s="20">
        <f t="shared" si="5"/>
        <v>1149.3499999999999</v>
      </c>
      <c r="F13" s="86" t="s">
        <v>45</v>
      </c>
      <c r="G13" s="84"/>
      <c r="H13" s="36">
        <f>G13*D13</f>
        <v>0</v>
      </c>
      <c r="I13" s="31"/>
    </row>
    <row r="14" spans="1:9" ht="30" customHeight="1" thickBot="1" x14ac:dyDescent="0.25">
      <c r="A14" s="213"/>
      <c r="B14" s="94" t="s">
        <v>4</v>
      </c>
      <c r="C14" s="95" t="s">
        <v>178</v>
      </c>
      <c r="D14" s="96">
        <v>826</v>
      </c>
      <c r="E14" s="106">
        <f t="shared" si="5"/>
        <v>1049.02</v>
      </c>
      <c r="F14" s="109" t="s">
        <v>175</v>
      </c>
      <c r="G14" s="110"/>
      <c r="H14" s="108">
        <f>G14*D14</f>
        <v>0</v>
      </c>
      <c r="I14" s="31"/>
    </row>
    <row r="15" spans="1:9" ht="30" customHeight="1" thickTop="1" x14ac:dyDescent="0.2">
      <c r="A15" s="218" t="s">
        <v>27</v>
      </c>
      <c r="B15" s="116" t="s">
        <v>179</v>
      </c>
      <c r="C15" s="112" t="s">
        <v>292</v>
      </c>
      <c r="D15" s="117">
        <v>511</v>
      </c>
      <c r="E15" s="118">
        <f>D15*1.27</f>
        <v>648.97</v>
      </c>
      <c r="F15" s="103">
        <f t="shared" ref="F15:F20" si="6">IF(B15="1L",D15,IF(B15="0,5L",D15/0.5,IF(B15="0,25L",D15/0.25,IF(B15="1,5L",D15/1.5,D15/4.5))))</f>
        <v>2044</v>
      </c>
      <c r="G15" s="104"/>
      <c r="H15" s="105">
        <f t="shared" ref="H15:H20" si="7">G15*D15</f>
        <v>0</v>
      </c>
      <c r="I15" s="32"/>
    </row>
    <row r="16" spans="1:9" ht="30" customHeight="1" x14ac:dyDescent="0.2">
      <c r="A16" s="219"/>
      <c r="B16" s="67" t="s">
        <v>4</v>
      </c>
      <c r="C16" s="66" t="s">
        <v>293</v>
      </c>
      <c r="D16" s="68">
        <v>835</v>
      </c>
      <c r="E16" s="69">
        <f t="shared" ref="E16" si="8">D16*1.27</f>
        <v>1060.45</v>
      </c>
      <c r="F16" s="39">
        <f t="shared" si="6"/>
        <v>835</v>
      </c>
      <c r="G16" s="37"/>
      <c r="H16" s="36">
        <f t="shared" si="7"/>
        <v>0</v>
      </c>
      <c r="I16" s="32"/>
    </row>
    <row r="17" spans="1:9" ht="30" customHeight="1" x14ac:dyDescent="0.2">
      <c r="A17" s="220" t="s">
        <v>180</v>
      </c>
      <c r="B17" s="67" t="s">
        <v>179</v>
      </c>
      <c r="C17" s="66" t="s">
        <v>294</v>
      </c>
      <c r="D17" s="18">
        <v>595</v>
      </c>
      <c r="E17" s="38">
        <f>D17*1.27</f>
        <v>755.65</v>
      </c>
      <c r="F17" s="39">
        <f t="shared" si="6"/>
        <v>2380</v>
      </c>
      <c r="G17" s="37"/>
      <c r="H17" s="36">
        <f t="shared" si="7"/>
        <v>0</v>
      </c>
      <c r="I17" s="30"/>
    </row>
    <row r="18" spans="1:9" ht="30" customHeight="1" thickBot="1" x14ac:dyDescent="0.25">
      <c r="A18" s="206"/>
      <c r="B18" s="119" t="s">
        <v>4</v>
      </c>
      <c r="C18" s="95" t="s">
        <v>295</v>
      </c>
      <c r="D18" s="96">
        <v>1180</v>
      </c>
      <c r="E18" s="106">
        <f t="shared" ref="E18" si="9">D18*1.27</f>
        <v>1498.6</v>
      </c>
      <c r="F18" s="97">
        <f t="shared" si="6"/>
        <v>1180</v>
      </c>
      <c r="G18" s="107"/>
      <c r="H18" s="108">
        <f t="shared" si="7"/>
        <v>0</v>
      </c>
      <c r="I18" s="30"/>
    </row>
    <row r="19" spans="1:9" ht="30" customHeight="1" thickTop="1" x14ac:dyDescent="0.2">
      <c r="A19" s="204" t="s">
        <v>181</v>
      </c>
      <c r="B19" s="99" t="s">
        <v>13</v>
      </c>
      <c r="C19" s="120" t="s">
        <v>296</v>
      </c>
      <c r="D19" s="120">
        <v>705</v>
      </c>
      <c r="E19" s="114">
        <f>D19*1.27</f>
        <v>895.35</v>
      </c>
      <c r="F19" s="103">
        <f t="shared" si="6"/>
        <v>1410</v>
      </c>
      <c r="G19" s="104"/>
      <c r="H19" s="105">
        <f t="shared" si="7"/>
        <v>0</v>
      </c>
      <c r="I19" s="30"/>
    </row>
    <row r="20" spans="1:9" ht="30" customHeight="1" thickBot="1" x14ac:dyDescent="0.25">
      <c r="A20" s="206"/>
      <c r="B20" s="121" t="s">
        <v>34</v>
      </c>
      <c r="C20" s="122" t="s">
        <v>297</v>
      </c>
      <c r="D20" s="122">
        <v>747</v>
      </c>
      <c r="E20" s="106">
        <f>D20*1.27</f>
        <v>948.69</v>
      </c>
      <c r="F20" s="97">
        <f t="shared" si="6"/>
        <v>747</v>
      </c>
      <c r="G20" s="107"/>
      <c r="H20" s="108">
        <f t="shared" si="7"/>
        <v>0</v>
      </c>
      <c r="I20" s="30"/>
    </row>
    <row r="21" spans="1:9" ht="30" customHeight="1" thickTop="1" thickBot="1" x14ac:dyDescent="0.25">
      <c r="A21" s="124" t="s">
        <v>42</v>
      </c>
      <c r="B21" s="125" t="s">
        <v>43</v>
      </c>
      <c r="C21" s="126" t="s">
        <v>352</v>
      </c>
      <c r="D21" s="127">
        <v>1281</v>
      </c>
      <c r="E21" s="128">
        <v>1627</v>
      </c>
      <c r="F21" s="129">
        <v>78</v>
      </c>
      <c r="G21" s="130"/>
      <c r="H21" s="131">
        <f>G21*D21</f>
        <v>0</v>
      </c>
      <c r="I21" s="32"/>
    </row>
    <row r="22" spans="1:9" ht="30" customHeight="1" thickTop="1" x14ac:dyDescent="0.2">
      <c r="A22" s="205" t="s">
        <v>47</v>
      </c>
      <c r="B22" s="123" t="s">
        <v>48</v>
      </c>
      <c r="C22" s="5" t="s">
        <v>299</v>
      </c>
      <c r="D22" s="98">
        <v>3936</v>
      </c>
      <c r="E22" s="86">
        <f t="shared" ref="E22:E29" si="10">D22*1.27</f>
        <v>4998.72</v>
      </c>
      <c r="F22" s="70">
        <f t="shared" ref="F22:F23" si="11">IF(B22="1L",D22,IF(B22="0,5L",D22/0.5,IF(B22="0,25L",D22/0.25,IF(B22="1,5L",D22/1.5,D22/4.5))))</f>
        <v>874.66666666666663</v>
      </c>
      <c r="G22" s="84"/>
      <c r="H22" s="80">
        <f>G22*D22</f>
        <v>0</v>
      </c>
      <c r="I22" s="31"/>
    </row>
    <row r="23" spans="1:9" ht="30" customHeight="1" thickBot="1" x14ac:dyDescent="0.25">
      <c r="A23" s="206"/>
      <c r="B23" s="94" t="s">
        <v>49</v>
      </c>
      <c r="C23" s="122" t="s">
        <v>300</v>
      </c>
      <c r="D23" s="96">
        <v>1673</v>
      </c>
      <c r="E23" s="106">
        <f t="shared" si="10"/>
        <v>2124.71</v>
      </c>
      <c r="F23" s="97">
        <f t="shared" si="11"/>
        <v>1115.3333333333333</v>
      </c>
      <c r="G23" s="110"/>
      <c r="H23" s="108">
        <f>G23*D23</f>
        <v>0</v>
      </c>
      <c r="I23" s="31"/>
    </row>
    <row r="24" spans="1:9" ht="30" customHeight="1" thickTop="1" x14ac:dyDescent="0.2">
      <c r="A24" s="204" t="s">
        <v>629</v>
      </c>
      <c r="B24" s="132" t="s">
        <v>34</v>
      </c>
      <c r="C24" s="120" t="s">
        <v>301</v>
      </c>
      <c r="D24" s="113">
        <v>629</v>
      </c>
      <c r="E24" s="114">
        <f t="shared" si="10"/>
        <v>798.83</v>
      </c>
      <c r="F24" s="103" t="s">
        <v>182</v>
      </c>
      <c r="G24" s="115"/>
      <c r="H24" s="105">
        <f t="shared" ref="H24:H35" si="12">G24*D24</f>
        <v>0</v>
      </c>
      <c r="I24" s="31"/>
    </row>
    <row r="25" spans="1:9" ht="30" customHeight="1" thickBot="1" x14ac:dyDescent="0.25">
      <c r="A25" s="206"/>
      <c r="B25" s="121" t="s">
        <v>34</v>
      </c>
      <c r="C25" s="122" t="s">
        <v>252</v>
      </c>
      <c r="D25" s="96">
        <v>629</v>
      </c>
      <c r="E25" s="106">
        <f t="shared" si="10"/>
        <v>798.83</v>
      </c>
      <c r="F25" s="135" t="s">
        <v>183</v>
      </c>
      <c r="G25" s="110"/>
      <c r="H25" s="108">
        <f t="shared" si="12"/>
        <v>0</v>
      </c>
      <c r="I25" s="31"/>
    </row>
    <row r="26" spans="1:9" ht="30" customHeight="1" thickTop="1" x14ac:dyDescent="0.2">
      <c r="A26" s="204" t="s">
        <v>184</v>
      </c>
      <c r="B26" s="99" t="s">
        <v>179</v>
      </c>
      <c r="C26" s="112" t="s">
        <v>354</v>
      </c>
      <c r="D26" s="113">
        <v>472</v>
      </c>
      <c r="E26" s="114">
        <f t="shared" si="10"/>
        <v>599.44000000000005</v>
      </c>
      <c r="F26" s="103">
        <f t="shared" ref="F26:F28" si="13">IF(B26="1L",D26,IF(B26="0,5L",D26/0.5,IF(B26="0,25L",D26/0.25,IF(B26="1,5L",D26/1.5,D26/4.5))))</f>
        <v>1888</v>
      </c>
      <c r="G26" s="115"/>
      <c r="H26" s="105">
        <f t="shared" si="12"/>
        <v>0</v>
      </c>
      <c r="I26" s="31"/>
    </row>
    <row r="27" spans="1:9" ht="30" customHeight="1" x14ac:dyDescent="0.2">
      <c r="A27" s="205"/>
      <c r="B27" s="17" t="s">
        <v>34</v>
      </c>
      <c r="C27" s="66" t="s">
        <v>298</v>
      </c>
      <c r="D27" s="4">
        <v>905</v>
      </c>
      <c r="E27" s="20">
        <f t="shared" si="10"/>
        <v>1149.3499999999999</v>
      </c>
      <c r="F27" s="39">
        <f t="shared" si="13"/>
        <v>905</v>
      </c>
      <c r="G27" s="84"/>
      <c r="H27" s="36">
        <f t="shared" si="12"/>
        <v>0</v>
      </c>
      <c r="I27" s="31"/>
    </row>
    <row r="28" spans="1:9" ht="30" customHeight="1" thickBot="1" x14ac:dyDescent="0.25">
      <c r="A28" s="206"/>
      <c r="B28" s="94" t="s">
        <v>13</v>
      </c>
      <c r="C28" s="95" t="s">
        <v>353</v>
      </c>
      <c r="D28" s="96">
        <v>550</v>
      </c>
      <c r="E28" s="106">
        <f t="shared" si="10"/>
        <v>698.5</v>
      </c>
      <c r="F28" s="97">
        <f t="shared" si="13"/>
        <v>1100</v>
      </c>
      <c r="G28" s="110"/>
      <c r="H28" s="108">
        <f t="shared" si="12"/>
        <v>0</v>
      </c>
      <c r="I28" s="31"/>
    </row>
    <row r="29" spans="1:9" ht="30" customHeight="1" thickTop="1" x14ac:dyDescent="0.2">
      <c r="A29" s="204" t="s">
        <v>185</v>
      </c>
      <c r="B29" s="111" t="s">
        <v>186</v>
      </c>
      <c r="C29" s="133" t="s">
        <v>302</v>
      </c>
      <c r="D29" s="113">
        <v>440</v>
      </c>
      <c r="E29" s="114">
        <f t="shared" si="10"/>
        <v>558.79999999999995</v>
      </c>
      <c r="F29" s="103" t="s">
        <v>190</v>
      </c>
      <c r="G29" s="115"/>
      <c r="H29" s="105">
        <f t="shared" si="12"/>
        <v>0</v>
      </c>
      <c r="I29" s="31"/>
    </row>
    <row r="30" spans="1:9" ht="30" customHeight="1" x14ac:dyDescent="0.2">
      <c r="A30" s="205"/>
      <c r="B30" s="40" t="s">
        <v>187</v>
      </c>
      <c r="C30" s="7" t="s">
        <v>303</v>
      </c>
      <c r="D30" s="4">
        <v>428</v>
      </c>
      <c r="E30" s="20">
        <f t="shared" ref="E30:E32" si="14">D30*1.27</f>
        <v>543.56000000000006</v>
      </c>
      <c r="F30" s="70" t="s">
        <v>189</v>
      </c>
      <c r="G30" s="84"/>
      <c r="H30" s="36">
        <f t="shared" si="12"/>
        <v>0</v>
      </c>
      <c r="I30" s="31"/>
    </row>
    <row r="31" spans="1:9" ht="30" customHeight="1" x14ac:dyDescent="0.2">
      <c r="A31" s="205"/>
      <c r="B31" s="40" t="s">
        <v>188</v>
      </c>
      <c r="C31" s="7" t="s">
        <v>304</v>
      </c>
      <c r="D31" s="4">
        <v>891</v>
      </c>
      <c r="E31" s="20">
        <f t="shared" si="14"/>
        <v>1131.57</v>
      </c>
      <c r="F31" s="70" t="s">
        <v>189</v>
      </c>
      <c r="G31" s="84"/>
      <c r="H31" s="36">
        <f t="shared" si="12"/>
        <v>0</v>
      </c>
      <c r="I31" s="31"/>
    </row>
    <row r="32" spans="1:9" ht="30" customHeight="1" thickBot="1" x14ac:dyDescent="0.25">
      <c r="A32" s="206"/>
      <c r="B32" s="94" t="s">
        <v>658</v>
      </c>
      <c r="C32" s="134" t="s">
        <v>305</v>
      </c>
      <c r="D32" s="96">
        <v>1102</v>
      </c>
      <c r="E32" s="106">
        <f t="shared" si="14"/>
        <v>1399.54</v>
      </c>
      <c r="F32" s="136" t="s">
        <v>193</v>
      </c>
      <c r="G32" s="110"/>
      <c r="H32" s="108">
        <f t="shared" si="12"/>
        <v>0</v>
      </c>
      <c r="I32" s="31"/>
    </row>
    <row r="33" spans="1:15" ht="30" customHeight="1" thickTop="1" x14ac:dyDescent="0.2">
      <c r="A33" s="204" t="s">
        <v>191</v>
      </c>
      <c r="B33" s="99" t="s">
        <v>13</v>
      </c>
      <c r="C33" s="133" t="s">
        <v>306</v>
      </c>
      <c r="D33" s="113">
        <v>629</v>
      </c>
      <c r="E33" s="114">
        <f>D33*1.27</f>
        <v>798.83</v>
      </c>
      <c r="F33" s="103">
        <f t="shared" ref="F33:F37" si="15">IF(B33="1L",D33,IF(B33="0,5L",D33/0.5,IF(B33="0,25L",D33/0.25,IF(B33="1,5L",D33/1.5,D33/4.5))))</f>
        <v>1258</v>
      </c>
      <c r="G33" s="115"/>
      <c r="H33" s="105">
        <f t="shared" si="12"/>
        <v>0</v>
      </c>
      <c r="I33" s="31"/>
    </row>
    <row r="34" spans="1:15" ht="30" customHeight="1" thickBot="1" x14ac:dyDescent="0.25">
      <c r="A34" s="206"/>
      <c r="B34" s="121" t="s">
        <v>34</v>
      </c>
      <c r="C34" s="134" t="s">
        <v>307</v>
      </c>
      <c r="D34" s="96">
        <v>653</v>
      </c>
      <c r="E34" s="106">
        <f>D34*1.27</f>
        <v>829.31000000000006</v>
      </c>
      <c r="F34" s="97">
        <f t="shared" si="15"/>
        <v>653</v>
      </c>
      <c r="G34" s="110"/>
      <c r="H34" s="108">
        <f t="shared" si="12"/>
        <v>0</v>
      </c>
      <c r="I34" s="31"/>
    </row>
    <row r="35" spans="1:15" ht="30" customHeight="1" thickTop="1" thickBot="1" x14ac:dyDescent="0.25">
      <c r="A35" s="137" t="s">
        <v>192</v>
      </c>
      <c r="B35" s="138" t="s">
        <v>34</v>
      </c>
      <c r="C35" s="139" t="s">
        <v>308</v>
      </c>
      <c r="D35" s="127">
        <v>944</v>
      </c>
      <c r="E35" s="128">
        <f>D35*1.27</f>
        <v>1198.8800000000001</v>
      </c>
      <c r="F35" s="129">
        <f t="shared" si="15"/>
        <v>944</v>
      </c>
      <c r="G35" s="130"/>
      <c r="H35" s="131">
        <f t="shared" si="12"/>
        <v>0</v>
      </c>
      <c r="I35" s="31"/>
    </row>
    <row r="36" spans="1:15" ht="30" customHeight="1" thickTop="1" x14ac:dyDescent="0.2">
      <c r="A36" s="204" t="s">
        <v>41</v>
      </c>
      <c r="B36" s="99" t="s">
        <v>13</v>
      </c>
      <c r="C36" s="133" t="s">
        <v>309</v>
      </c>
      <c r="D36" s="101">
        <v>744</v>
      </c>
      <c r="E36" s="102">
        <f>D36*1.27</f>
        <v>944.88</v>
      </c>
      <c r="F36" s="103">
        <f t="shared" si="15"/>
        <v>1488</v>
      </c>
      <c r="G36" s="104"/>
      <c r="H36" s="105">
        <f>G36*D36</f>
        <v>0</v>
      </c>
      <c r="I36" s="30"/>
    </row>
    <row r="37" spans="1:15" ht="30" customHeight="1" thickBot="1" x14ac:dyDescent="0.25">
      <c r="A37" s="213"/>
      <c r="B37" s="121" t="s">
        <v>34</v>
      </c>
      <c r="C37" s="134" t="s">
        <v>310</v>
      </c>
      <c r="D37" s="96">
        <v>787</v>
      </c>
      <c r="E37" s="106">
        <f>D37*1.27</f>
        <v>999.49</v>
      </c>
      <c r="F37" s="97">
        <f t="shared" si="15"/>
        <v>787</v>
      </c>
      <c r="G37" s="107"/>
      <c r="H37" s="108">
        <f>G37*D37</f>
        <v>0</v>
      </c>
      <c r="I37" s="30"/>
    </row>
    <row r="38" spans="1:15" ht="25.5" customHeight="1" thickTop="1" thickBot="1" x14ac:dyDescent="0.25">
      <c r="D38" s="198"/>
      <c r="E38" s="207" t="s">
        <v>6</v>
      </c>
      <c r="F38" s="208"/>
      <c r="G38" s="209"/>
      <c r="H38" s="140">
        <f>SUM(H4:H37)</f>
        <v>0</v>
      </c>
      <c r="I38" s="33"/>
    </row>
    <row r="39" spans="1:15" ht="24" customHeight="1" thickBot="1" x14ac:dyDescent="0.25">
      <c r="E39" s="210" t="s">
        <v>7</v>
      </c>
      <c r="F39" s="211"/>
      <c r="G39" s="212"/>
      <c r="H39" s="41">
        <f>H38*1.27</f>
        <v>0</v>
      </c>
      <c r="I39" s="34"/>
      <c r="J39" s="9"/>
      <c r="K39" s="9"/>
      <c r="L39" s="9"/>
      <c r="M39" s="9"/>
      <c r="N39" s="9"/>
      <c r="O39" s="9"/>
    </row>
    <row r="40" spans="1:15" s="9" customFormat="1" ht="17.25" customHeight="1" x14ac:dyDescent="0.2">
      <c r="A40" s="54"/>
      <c r="B40" s="2"/>
      <c r="C40" s="2"/>
      <c r="D40" s="146"/>
      <c r="E40" s="14"/>
      <c r="F40" s="14"/>
      <c r="G40" s="28"/>
      <c r="H40" s="42"/>
      <c r="I40" s="15"/>
      <c r="J40"/>
    </row>
    <row r="41" spans="1:15" s="9" customFormat="1" ht="17.25" customHeight="1" x14ac:dyDescent="0.2">
      <c r="A41" s="54"/>
      <c r="B41" s="2"/>
      <c r="C41" s="2"/>
      <c r="D41" s="146"/>
      <c r="E41" s="8"/>
      <c r="F41" s="8"/>
      <c r="G41" s="25"/>
      <c r="H41" s="8"/>
      <c r="I41" s="8"/>
      <c r="J41"/>
    </row>
    <row r="42" spans="1:15" s="9" customFormat="1" ht="17.25" customHeight="1" x14ac:dyDescent="0.2">
      <c r="A42" s="54"/>
      <c r="B42" s="2"/>
      <c r="C42" s="2"/>
      <c r="D42" s="146"/>
      <c r="E42" s="12"/>
      <c r="F42" s="12"/>
      <c r="G42" s="26"/>
      <c r="H42" s="11"/>
      <c r="I42" s="13"/>
      <c r="J42"/>
      <c r="K42"/>
      <c r="L42"/>
      <c r="M42"/>
      <c r="N42"/>
      <c r="O42"/>
    </row>
    <row r="43" spans="1:15" x14ac:dyDescent="0.2">
      <c r="A43" s="55"/>
      <c r="E43" s="10"/>
      <c r="F43" s="10"/>
      <c r="G43" s="26"/>
      <c r="H43" s="11"/>
      <c r="I43" s="11"/>
      <c r="K43" s="16"/>
    </row>
  </sheetData>
  <sheetProtection algorithmName="SHA-512" hashValue="sM9GPzGEuVpixYRW9cxv8NboOzeCsqb6+YvziGiYFlN/bQUZNlUe2IqX3YZkRVlpQsMIVRfzpvxWFlRtNO+FeA==" saltValue="17bPjTf+Qmmzn4I/jYHW/g==" spinCount="100000" sheet="1" objects="1" scenarios="1" selectLockedCells="1"/>
  <protectedRanges>
    <protectedRange password="CF7A" sqref="C3" name="Tartomány1"/>
  </protectedRanges>
  <mergeCells count="19">
    <mergeCell ref="H4:H5"/>
    <mergeCell ref="A1:I1"/>
    <mergeCell ref="A4:A5"/>
    <mergeCell ref="A26:A28"/>
    <mergeCell ref="A15:A16"/>
    <mergeCell ref="A17:A18"/>
    <mergeCell ref="A19:A20"/>
    <mergeCell ref="A22:A23"/>
    <mergeCell ref="A24:A25"/>
    <mergeCell ref="A2:I2"/>
    <mergeCell ref="E4:E5"/>
    <mergeCell ref="A6:A7"/>
    <mergeCell ref="A9:A10"/>
    <mergeCell ref="A12:A14"/>
    <mergeCell ref="A29:A32"/>
    <mergeCell ref="A33:A34"/>
    <mergeCell ref="E38:G38"/>
    <mergeCell ref="E39:G39"/>
    <mergeCell ref="A36:A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A1:O50"/>
  <sheetViews>
    <sheetView zoomScaleNormal="100" workbookViewId="0">
      <pane ySplit="2" topLeftCell="A3" activePane="bottomLeft" state="frozen"/>
      <selection pane="bottomLeft" activeCell="G10" sqref="G10"/>
    </sheetView>
  </sheetViews>
  <sheetFormatPr defaultColWidth="8.85546875" defaultRowHeight="15.75" x14ac:dyDescent="0.2"/>
  <cols>
    <col min="1" max="1" width="36.42578125" style="54" customWidth="1"/>
    <col min="2" max="2" width="12.7109375" style="2" customWidth="1"/>
    <col min="3" max="3" width="12.140625" style="2" customWidth="1"/>
    <col min="4" max="4" width="12.140625" style="5" customWidth="1"/>
    <col min="5" max="5" width="13.42578125" style="6" customWidth="1"/>
    <col min="6" max="6" width="21.7109375" style="92" bestFit="1" customWidth="1"/>
    <col min="7" max="7" width="12.42578125" style="27" customWidth="1"/>
    <col min="8" max="8" width="13.42578125" style="3" bestFit="1" customWidth="1"/>
    <col min="9" max="9" width="49.28515625" style="35" customWidth="1"/>
    <col min="11" max="11" width="7.28515625" customWidth="1"/>
  </cols>
  <sheetData>
    <row r="1" spans="1:9" ht="63.75" customHeight="1" x14ac:dyDescent="0.2">
      <c r="A1" s="229"/>
      <c r="B1" s="229"/>
      <c r="C1" s="229"/>
      <c r="D1" s="229"/>
      <c r="E1" s="229"/>
      <c r="F1" s="229"/>
      <c r="G1" s="229"/>
      <c r="H1" s="229"/>
      <c r="I1" s="229"/>
    </row>
    <row r="2" spans="1:9" ht="37.5" customHeight="1" thickBot="1" x14ac:dyDescent="0.25">
      <c r="A2" s="141" t="s">
        <v>3</v>
      </c>
      <c r="B2" s="142" t="s">
        <v>89</v>
      </c>
      <c r="C2" s="142" t="s">
        <v>166</v>
      </c>
      <c r="D2" s="143" t="s">
        <v>1</v>
      </c>
      <c r="E2" s="143" t="s">
        <v>2</v>
      </c>
      <c r="F2" s="143" t="s">
        <v>635</v>
      </c>
      <c r="G2" s="144" t="s">
        <v>88</v>
      </c>
      <c r="H2" s="145" t="s">
        <v>5</v>
      </c>
      <c r="I2" s="23" t="s">
        <v>35</v>
      </c>
    </row>
    <row r="3" spans="1:9" ht="30" customHeight="1" thickTop="1" x14ac:dyDescent="0.2">
      <c r="A3" s="204" t="s">
        <v>162</v>
      </c>
      <c r="B3" s="132" t="s">
        <v>0</v>
      </c>
      <c r="C3" s="101" t="s">
        <v>250</v>
      </c>
      <c r="D3" s="101">
        <f t="shared" ref="D3:D37" si="0">E3/1.27</f>
        <v>2755.1181102362202</v>
      </c>
      <c r="E3" s="102">
        <v>3499</v>
      </c>
      <c r="F3" s="147">
        <v>2.73</v>
      </c>
      <c r="G3" s="104"/>
      <c r="H3" s="105">
        <f t="shared" ref="H3:H34" si="1">D3*G3</f>
        <v>0</v>
      </c>
      <c r="I3" s="30"/>
    </row>
    <row r="4" spans="1:9" ht="30" customHeight="1" thickBot="1" x14ac:dyDescent="0.25">
      <c r="A4" s="206"/>
      <c r="B4" s="94" t="s">
        <v>4</v>
      </c>
      <c r="C4" s="96" t="s">
        <v>251</v>
      </c>
      <c r="D4" s="96">
        <f t="shared" si="0"/>
        <v>881.10236220472439</v>
      </c>
      <c r="E4" s="106">
        <v>1119</v>
      </c>
      <c r="F4" s="148">
        <v>4.41</v>
      </c>
      <c r="G4" s="107"/>
      <c r="H4" s="108">
        <f t="shared" si="1"/>
        <v>0</v>
      </c>
      <c r="I4" s="30"/>
    </row>
    <row r="5" spans="1:9" ht="53.25" customHeight="1" thickTop="1" thickBot="1" x14ac:dyDescent="0.25">
      <c r="A5" s="124" t="s">
        <v>163</v>
      </c>
      <c r="B5" s="138" t="s">
        <v>0</v>
      </c>
      <c r="C5" s="127" t="s">
        <v>406</v>
      </c>
      <c r="D5" s="127">
        <f t="shared" si="0"/>
        <v>2755.1181102362202</v>
      </c>
      <c r="E5" s="128">
        <v>3499</v>
      </c>
      <c r="F5" s="149">
        <v>2.73</v>
      </c>
      <c r="G5" s="130"/>
      <c r="H5" s="131">
        <f t="shared" si="1"/>
        <v>0</v>
      </c>
      <c r="I5" s="30"/>
    </row>
    <row r="6" spans="1:9" ht="30" customHeight="1" thickTop="1" x14ac:dyDescent="0.2">
      <c r="A6" s="217" t="s">
        <v>21</v>
      </c>
      <c r="B6" s="132" t="s">
        <v>0</v>
      </c>
      <c r="C6" s="101" t="s">
        <v>254</v>
      </c>
      <c r="D6" s="101">
        <f t="shared" si="0"/>
        <v>2975.5905511811025</v>
      </c>
      <c r="E6" s="102">
        <v>3779</v>
      </c>
      <c r="F6" s="147">
        <v>119</v>
      </c>
      <c r="G6" s="104"/>
      <c r="H6" s="105">
        <f t="shared" si="1"/>
        <v>0</v>
      </c>
      <c r="I6" s="30"/>
    </row>
    <row r="7" spans="1:9" ht="30" customHeight="1" thickBot="1" x14ac:dyDescent="0.25">
      <c r="A7" s="213"/>
      <c r="B7" s="94" t="s">
        <v>4</v>
      </c>
      <c r="C7" s="96" t="s">
        <v>253</v>
      </c>
      <c r="D7" s="96">
        <f t="shared" si="0"/>
        <v>1101.5748031496064</v>
      </c>
      <c r="E7" s="106">
        <v>1399</v>
      </c>
      <c r="F7" s="148">
        <v>220.2</v>
      </c>
      <c r="G7" s="107"/>
      <c r="H7" s="108">
        <f t="shared" si="1"/>
        <v>0</v>
      </c>
      <c r="I7" s="30"/>
    </row>
    <row r="8" spans="1:9" ht="30" customHeight="1" thickTop="1" x14ac:dyDescent="0.2">
      <c r="A8" s="217" t="s">
        <v>22</v>
      </c>
      <c r="B8" s="132" t="s">
        <v>0</v>
      </c>
      <c r="C8" s="101" t="s">
        <v>255</v>
      </c>
      <c r="D8" s="101">
        <f t="shared" si="0"/>
        <v>2975.5905511811025</v>
      </c>
      <c r="E8" s="102">
        <v>3779</v>
      </c>
      <c r="F8" s="147">
        <v>119</v>
      </c>
      <c r="G8" s="104"/>
      <c r="H8" s="105">
        <f t="shared" si="1"/>
        <v>0</v>
      </c>
      <c r="I8" s="30"/>
    </row>
    <row r="9" spans="1:9" ht="30" customHeight="1" thickBot="1" x14ac:dyDescent="0.25">
      <c r="A9" s="213"/>
      <c r="B9" s="94" t="s">
        <v>4</v>
      </c>
      <c r="C9" s="96" t="s">
        <v>256</v>
      </c>
      <c r="D9" s="96">
        <f t="shared" si="0"/>
        <v>1101.5748031496064</v>
      </c>
      <c r="E9" s="106">
        <v>1399</v>
      </c>
      <c r="F9" s="148">
        <v>220</v>
      </c>
      <c r="G9" s="107"/>
      <c r="H9" s="108">
        <f t="shared" si="1"/>
        <v>0</v>
      </c>
      <c r="I9" s="30"/>
    </row>
    <row r="10" spans="1:9" ht="30" customHeight="1" thickTop="1" x14ac:dyDescent="0.2">
      <c r="A10" s="217" t="s">
        <v>23</v>
      </c>
      <c r="B10" s="132" t="s">
        <v>0</v>
      </c>
      <c r="C10" s="101" t="s">
        <v>257</v>
      </c>
      <c r="D10" s="101">
        <f t="shared" si="0"/>
        <v>3857.48031496063</v>
      </c>
      <c r="E10" s="102">
        <v>4899</v>
      </c>
      <c r="F10" s="147">
        <v>154.30000000000001</v>
      </c>
      <c r="G10" s="104"/>
      <c r="H10" s="105">
        <f t="shared" si="1"/>
        <v>0</v>
      </c>
      <c r="I10" s="30"/>
    </row>
    <row r="11" spans="1:9" ht="30" customHeight="1" thickBot="1" x14ac:dyDescent="0.25">
      <c r="A11" s="213"/>
      <c r="B11" s="121" t="s">
        <v>34</v>
      </c>
      <c r="C11" s="96" t="s">
        <v>258</v>
      </c>
      <c r="D11" s="96">
        <f t="shared" si="0"/>
        <v>1155.9055118110236</v>
      </c>
      <c r="E11" s="106">
        <v>1468</v>
      </c>
      <c r="F11" s="148">
        <v>231.1</v>
      </c>
      <c r="G11" s="107"/>
      <c r="H11" s="108">
        <f t="shared" si="1"/>
        <v>0</v>
      </c>
      <c r="I11" s="30"/>
    </row>
    <row r="12" spans="1:9" ht="30" customHeight="1" thickTop="1" thickBot="1" x14ac:dyDescent="0.25">
      <c r="A12" s="201" t="s">
        <v>39</v>
      </c>
      <c r="B12" s="99" t="s">
        <v>0</v>
      </c>
      <c r="C12" s="101" t="s">
        <v>259</v>
      </c>
      <c r="D12" s="101">
        <f t="shared" si="0"/>
        <v>2975.5905511811025</v>
      </c>
      <c r="E12" s="102">
        <v>3779</v>
      </c>
      <c r="F12" s="147">
        <v>595</v>
      </c>
      <c r="G12" s="104"/>
      <c r="H12" s="105">
        <f t="shared" si="1"/>
        <v>0</v>
      </c>
      <c r="I12" s="30"/>
    </row>
    <row r="13" spans="1:9" ht="30" customHeight="1" thickTop="1" x14ac:dyDescent="0.2">
      <c r="A13" s="217" t="s">
        <v>24</v>
      </c>
      <c r="B13" s="111" t="s">
        <v>4</v>
      </c>
      <c r="C13" s="101" t="s">
        <v>260</v>
      </c>
      <c r="D13" s="101">
        <f t="shared" si="0"/>
        <v>1734.6456692913387</v>
      </c>
      <c r="E13" s="114">
        <v>2203</v>
      </c>
      <c r="F13" s="147" t="s">
        <v>633</v>
      </c>
      <c r="G13" s="115"/>
      <c r="H13" s="105">
        <f t="shared" si="1"/>
        <v>0</v>
      </c>
      <c r="I13" s="31"/>
    </row>
    <row r="14" spans="1:9" ht="30" customHeight="1" thickBot="1" x14ac:dyDescent="0.25">
      <c r="A14" s="213"/>
      <c r="B14" s="94" t="s">
        <v>4</v>
      </c>
      <c r="C14" s="96" t="s">
        <v>261</v>
      </c>
      <c r="D14" s="96">
        <f t="shared" si="0"/>
        <v>1888.9763779527559</v>
      </c>
      <c r="E14" s="106">
        <v>2399</v>
      </c>
      <c r="F14" s="148" t="s">
        <v>164</v>
      </c>
      <c r="G14" s="110"/>
      <c r="H14" s="108">
        <f t="shared" si="1"/>
        <v>0</v>
      </c>
      <c r="I14" s="31"/>
    </row>
    <row r="15" spans="1:9" ht="30" customHeight="1" thickTop="1" x14ac:dyDescent="0.2">
      <c r="A15" s="204" t="s">
        <v>36</v>
      </c>
      <c r="B15" s="132" t="s">
        <v>0</v>
      </c>
      <c r="C15" s="101" t="s">
        <v>262</v>
      </c>
      <c r="D15" s="101">
        <f t="shared" si="0"/>
        <v>4298.4251968503941</v>
      </c>
      <c r="E15" s="114">
        <v>5459</v>
      </c>
      <c r="F15" s="147">
        <v>85.9</v>
      </c>
      <c r="G15" s="104"/>
      <c r="H15" s="105">
        <f t="shared" si="1"/>
        <v>0</v>
      </c>
      <c r="I15" s="30"/>
    </row>
    <row r="16" spans="1:9" ht="30" customHeight="1" thickBot="1" x14ac:dyDescent="0.25">
      <c r="A16" s="206"/>
      <c r="B16" s="94" t="s">
        <v>4</v>
      </c>
      <c r="C16" s="96" t="s">
        <v>263</v>
      </c>
      <c r="D16" s="96">
        <f t="shared" si="0"/>
        <v>1211.8110236220473</v>
      </c>
      <c r="E16" s="106">
        <v>1539</v>
      </c>
      <c r="F16" s="148">
        <v>121.1</v>
      </c>
      <c r="G16" s="107"/>
      <c r="H16" s="108">
        <f t="shared" si="1"/>
        <v>0</v>
      </c>
      <c r="I16" s="30"/>
    </row>
    <row r="17" spans="1:9" ht="30" customHeight="1" thickTop="1" x14ac:dyDescent="0.2">
      <c r="A17" s="217" t="s">
        <v>25</v>
      </c>
      <c r="B17" s="150" t="s">
        <v>0</v>
      </c>
      <c r="C17" s="101" t="s">
        <v>264</v>
      </c>
      <c r="D17" s="101">
        <f t="shared" si="0"/>
        <v>3637.0078740157478</v>
      </c>
      <c r="E17" s="114">
        <v>4619</v>
      </c>
      <c r="F17" s="147">
        <v>727.4</v>
      </c>
      <c r="G17" s="115"/>
      <c r="H17" s="105">
        <f t="shared" si="1"/>
        <v>0</v>
      </c>
      <c r="I17" s="31"/>
    </row>
    <row r="18" spans="1:9" ht="30" customHeight="1" thickBot="1" x14ac:dyDescent="0.25">
      <c r="A18" s="213"/>
      <c r="B18" s="121" t="s">
        <v>4</v>
      </c>
      <c r="C18" s="96" t="s">
        <v>265</v>
      </c>
      <c r="D18" s="96">
        <f t="shared" si="0"/>
        <v>1101.5748031496064</v>
      </c>
      <c r="E18" s="106">
        <v>1399</v>
      </c>
      <c r="F18" s="148">
        <v>1101.4000000000001</v>
      </c>
      <c r="G18" s="110"/>
      <c r="H18" s="108">
        <f t="shared" si="1"/>
        <v>0</v>
      </c>
      <c r="I18" s="31"/>
    </row>
    <row r="19" spans="1:9" ht="30" customHeight="1" thickTop="1" x14ac:dyDescent="0.2">
      <c r="A19" s="217" t="s">
        <v>26</v>
      </c>
      <c r="B19" s="150" t="s">
        <v>0</v>
      </c>
      <c r="C19" s="101" t="s">
        <v>266</v>
      </c>
      <c r="D19" s="101">
        <f t="shared" si="0"/>
        <v>2755.1181102362202</v>
      </c>
      <c r="E19" s="102">
        <v>3499</v>
      </c>
      <c r="F19" s="147">
        <v>2.73</v>
      </c>
      <c r="G19" s="104"/>
      <c r="H19" s="105">
        <f t="shared" si="1"/>
        <v>0</v>
      </c>
      <c r="I19" s="30"/>
    </row>
    <row r="20" spans="1:9" ht="30" customHeight="1" thickBot="1" x14ac:dyDescent="0.25">
      <c r="A20" s="213"/>
      <c r="B20" s="94" t="s">
        <v>4</v>
      </c>
      <c r="C20" s="96" t="s">
        <v>267</v>
      </c>
      <c r="D20" s="96">
        <f t="shared" si="0"/>
        <v>660.62992125984249</v>
      </c>
      <c r="E20" s="106">
        <v>839</v>
      </c>
      <c r="F20" s="148">
        <v>3.25</v>
      </c>
      <c r="G20" s="107"/>
      <c r="H20" s="108">
        <f t="shared" si="1"/>
        <v>0</v>
      </c>
      <c r="I20" s="30"/>
    </row>
    <row r="21" spans="1:9" ht="30" customHeight="1" thickTop="1" x14ac:dyDescent="0.2">
      <c r="A21" s="218" t="s">
        <v>38</v>
      </c>
      <c r="B21" s="150" t="s">
        <v>0</v>
      </c>
      <c r="C21" s="101" t="s">
        <v>268</v>
      </c>
      <c r="D21" s="101">
        <f t="shared" si="0"/>
        <v>4298.4251968503941</v>
      </c>
      <c r="E21" s="102">
        <v>5459</v>
      </c>
      <c r="F21" s="147">
        <v>859.7</v>
      </c>
      <c r="G21" s="104"/>
      <c r="H21" s="105">
        <f t="shared" si="1"/>
        <v>0</v>
      </c>
      <c r="I21" s="31"/>
    </row>
    <row r="22" spans="1:9" ht="30" customHeight="1" thickBot="1" x14ac:dyDescent="0.25">
      <c r="A22" s="226"/>
      <c r="B22" s="94" t="s">
        <v>4</v>
      </c>
      <c r="C22" s="96" t="s">
        <v>269</v>
      </c>
      <c r="D22" s="96">
        <f t="shared" si="0"/>
        <v>859.05511811023621</v>
      </c>
      <c r="E22" s="106">
        <v>1091</v>
      </c>
      <c r="F22" s="148">
        <v>858.8</v>
      </c>
      <c r="G22" s="107"/>
      <c r="H22" s="108">
        <f t="shared" si="1"/>
        <v>0</v>
      </c>
      <c r="I22" s="31"/>
    </row>
    <row r="23" spans="1:9" ht="30" customHeight="1" thickTop="1" x14ac:dyDescent="0.2">
      <c r="A23" s="204" t="s">
        <v>402</v>
      </c>
      <c r="B23" s="150" t="s">
        <v>0</v>
      </c>
      <c r="C23" s="101" t="s">
        <v>404</v>
      </c>
      <c r="D23" s="101">
        <f t="shared" si="0"/>
        <v>3085.8267716535433</v>
      </c>
      <c r="E23" s="102">
        <v>3919</v>
      </c>
      <c r="F23" s="147">
        <v>617.1</v>
      </c>
      <c r="G23" s="104"/>
      <c r="H23" s="105">
        <f t="shared" si="1"/>
        <v>0</v>
      </c>
      <c r="I23" s="31"/>
    </row>
    <row r="24" spans="1:9" ht="30" customHeight="1" thickBot="1" x14ac:dyDescent="0.25">
      <c r="A24" s="206"/>
      <c r="B24" s="94" t="s">
        <v>4</v>
      </c>
      <c r="C24" s="96" t="s">
        <v>403</v>
      </c>
      <c r="D24" s="96">
        <f t="shared" si="0"/>
        <v>692.91338582677167</v>
      </c>
      <c r="E24" s="106">
        <v>880</v>
      </c>
      <c r="F24" s="148">
        <v>693</v>
      </c>
      <c r="G24" s="107"/>
      <c r="H24" s="108">
        <f t="shared" si="1"/>
        <v>0</v>
      </c>
      <c r="I24" s="31"/>
    </row>
    <row r="25" spans="1:9" ht="30" customHeight="1" thickTop="1" thickBot="1" x14ac:dyDescent="0.25">
      <c r="A25" s="151" t="s">
        <v>27</v>
      </c>
      <c r="B25" s="138" t="s">
        <v>0</v>
      </c>
      <c r="C25" s="127" t="s">
        <v>270</v>
      </c>
      <c r="D25" s="127">
        <f t="shared" si="0"/>
        <v>2534.6456692913384</v>
      </c>
      <c r="E25" s="128">
        <v>3219</v>
      </c>
      <c r="F25" s="149">
        <v>506.9</v>
      </c>
      <c r="G25" s="130"/>
      <c r="H25" s="131">
        <f t="shared" si="1"/>
        <v>0</v>
      </c>
      <c r="I25" s="31"/>
    </row>
    <row r="26" spans="1:9" ht="30" customHeight="1" thickTop="1" thickBot="1" x14ac:dyDescent="0.25">
      <c r="A26" s="152" t="s">
        <v>50</v>
      </c>
      <c r="B26" s="138" t="s">
        <v>0</v>
      </c>
      <c r="C26" s="127" t="s">
        <v>271</v>
      </c>
      <c r="D26" s="127">
        <f t="shared" si="0"/>
        <v>2755.1181102362202</v>
      </c>
      <c r="E26" s="128">
        <v>3499</v>
      </c>
      <c r="F26" s="149">
        <v>551</v>
      </c>
      <c r="G26" s="130"/>
      <c r="H26" s="131">
        <f t="shared" si="1"/>
        <v>0</v>
      </c>
      <c r="I26" s="31"/>
    </row>
    <row r="27" spans="1:9" ht="30" customHeight="1" thickTop="1" x14ac:dyDescent="0.2">
      <c r="A27" s="218" t="s">
        <v>160</v>
      </c>
      <c r="B27" s="132" t="s">
        <v>0</v>
      </c>
      <c r="C27" s="101" t="s">
        <v>272</v>
      </c>
      <c r="D27" s="101">
        <f t="shared" si="0"/>
        <v>2368.5039370078739</v>
      </c>
      <c r="E27" s="102">
        <v>3008</v>
      </c>
      <c r="F27" s="147">
        <v>473.8</v>
      </c>
      <c r="G27" s="153"/>
      <c r="H27" s="105">
        <f t="shared" si="1"/>
        <v>0</v>
      </c>
      <c r="I27" s="31"/>
    </row>
    <row r="28" spans="1:9" ht="30" customHeight="1" thickBot="1" x14ac:dyDescent="0.25">
      <c r="A28" s="226"/>
      <c r="B28" s="94" t="s">
        <v>4</v>
      </c>
      <c r="C28" s="96" t="s">
        <v>273</v>
      </c>
      <c r="D28" s="96">
        <f t="shared" si="0"/>
        <v>594.48818897637796</v>
      </c>
      <c r="E28" s="106">
        <v>755</v>
      </c>
      <c r="F28" s="148">
        <f t="shared" ref="F28" si="2">IF(B28="1L",D28,(IF(B28="5L",D28/5,D28*0.5)))</f>
        <v>594.48818897637796</v>
      </c>
      <c r="G28" s="107"/>
      <c r="H28" s="108">
        <f t="shared" si="1"/>
        <v>0</v>
      </c>
      <c r="I28" s="31"/>
    </row>
    <row r="29" spans="1:9" ht="30" customHeight="1" thickTop="1" x14ac:dyDescent="0.2">
      <c r="A29" s="227" t="s">
        <v>28</v>
      </c>
      <c r="B29" s="150" t="s">
        <v>0</v>
      </c>
      <c r="C29" s="101" t="s">
        <v>274</v>
      </c>
      <c r="D29" s="101">
        <f t="shared" si="0"/>
        <v>4684.251968503937</v>
      </c>
      <c r="E29" s="102">
        <v>5949</v>
      </c>
      <c r="F29" s="147">
        <v>9.3000000000000007</v>
      </c>
      <c r="G29" s="104"/>
      <c r="H29" s="105">
        <f t="shared" si="1"/>
        <v>0</v>
      </c>
      <c r="I29" s="30"/>
    </row>
    <row r="30" spans="1:9" ht="30" customHeight="1" thickBot="1" x14ac:dyDescent="0.25">
      <c r="A30" s="228"/>
      <c r="B30" s="121" t="s">
        <v>4</v>
      </c>
      <c r="C30" s="96" t="s">
        <v>275</v>
      </c>
      <c r="D30" s="96">
        <f t="shared" si="0"/>
        <v>1101.5748031496064</v>
      </c>
      <c r="E30" s="106">
        <v>1399</v>
      </c>
      <c r="F30" s="148">
        <v>11</v>
      </c>
      <c r="G30" s="107"/>
      <c r="H30" s="108">
        <f t="shared" si="1"/>
        <v>0</v>
      </c>
      <c r="I30" s="30"/>
    </row>
    <row r="31" spans="1:9" ht="30" customHeight="1" thickTop="1" thickBot="1" x14ac:dyDescent="0.25">
      <c r="A31" s="201" t="s">
        <v>156</v>
      </c>
      <c r="B31" s="150" t="s">
        <v>0</v>
      </c>
      <c r="C31" s="101" t="s">
        <v>276</v>
      </c>
      <c r="D31" s="101">
        <f t="shared" si="0"/>
        <v>3907.8740157480315</v>
      </c>
      <c r="E31" s="102">
        <v>4963</v>
      </c>
      <c r="F31" s="147">
        <v>865</v>
      </c>
      <c r="G31" s="104"/>
      <c r="H31" s="105">
        <f t="shared" si="1"/>
        <v>0</v>
      </c>
      <c r="I31" s="203"/>
    </row>
    <row r="32" spans="1:9" ht="30" customHeight="1" thickTop="1" x14ac:dyDescent="0.2">
      <c r="A32" s="218" t="s">
        <v>157</v>
      </c>
      <c r="B32" s="150" t="s">
        <v>0</v>
      </c>
      <c r="C32" s="101" t="s">
        <v>277</v>
      </c>
      <c r="D32" s="101">
        <f t="shared" si="0"/>
        <v>5511.8110236220473</v>
      </c>
      <c r="E32" s="102">
        <v>7000</v>
      </c>
      <c r="F32" s="147">
        <v>22</v>
      </c>
      <c r="G32" s="104"/>
      <c r="H32" s="105">
        <f t="shared" si="1"/>
        <v>0</v>
      </c>
      <c r="I32" s="31"/>
    </row>
    <row r="33" spans="1:15" ht="30" customHeight="1" thickBot="1" x14ac:dyDescent="0.25">
      <c r="A33" s="226"/>
      <c r="B33" s="94" t="s">
        <v>4</v>
      </c>
      <c r="C33" s="96" t="s">
        <v>278</v>
      </c>
      <c r="D33" s="96">
        <f t="shared" si="0"/>
        <v>1432.2834645669291</v>
      </c>
      <c r="E33" s="106">
        <v>1819</v>
      </c>
      <c r="F33" s="148">
        <v>28.6</v>
      </c>
      <c r="G33" s="107"/>
      <c r="H33" s="108">
        <f t="shared" si="1"/>
        <v>0</v>
      </c>
      <c r="I33" s="31"/>
    </row>
    <row r="34" spans="1:15" ht="30" customHeight="1" thickTop="1" thickBot="1" x14ac:dyDescent="0.25">
      <c r="A34" s="124" t="s">
        <v>37</v>
      </c>
      <c r="B34" s="138" t="s">
        <v>0</v>
      </c>
      <c r="C34" s="127" t="s">
        <v>279</v>
      </c>
      <c r="D34" s="127">
        <f t="shared" si="0"/>
        <v>4684.251968503937</v>
      </c>
      <c r="E34" s="128">
        <v>5949</v>
      </c>
      <c r="F34" s="149">
        <v>936.9</v>
      </c>
      <c r="G34" s="130"/>
      <c r="H34" s="131">
        <f t="shared" si="1"/>
        <v>0</v>
      </c>
      <c r="I34" s="31"/>
    </row>
    <row r="35" spans="1:15" ht="30" customHeight="1" thickTop="1" thickBot="1" x14ac:dyDescent="0.25">
      <c r="A35" s="151" t="s">
        <v>29</v>
      </c>
      <c r="B35" s="138" t="s">
        <v>0</v>
      </c>
      <c r="C35" s="127" t="s">
        <v>280</v>
      </c>
      <c r="D35" s="127">
        <f t="shared" si="0"/>
        <v>4353.5433070866138</v>
      </c>
      <c r="E35" s="128">
        <v>5529</v>
      </c>
      <c r="F35" s="149">
        <v>4.3</v>
      </c>
      <c r="G35" s="130"/>
      <c r="H35" s="131">
        <f t="shared" ref="H35:H37" si="3">D35*G35</f>
        <v>0</v>
      </c>
      <c r="I35" s="31"/>
    </row>
    <row r="36" spans="1:15" ht="30" customHeight="1" thickTop="1" x14ac:dyDescent="0.2">
      <c r="A36" s="217" t="s">
        <v>30</v>
      </c>
      <c r="B36" s="150" t="s">
        <v>0</v>
      </c>
      <c r="C36" s="101" t="s">
        <v>281</v>
      </c>
      <c r="D36" s="101">
        <f t="shared" si="0"/>
        <v>3967.7165354330709</v>
      </c>
      <c r="E36" s="102">
        <v>5039</v>
      </c>
      <c r="F36" s="147">
        <v>793.5</v>
      </c>
      <c r="G36" s="104"/>
      <c r="H36" s="105">
        <f t="shared" si="3"/>
        <v>0</v>
      </c>
      <c r="I36" s="30"/>
    </row>
    <row r="37" spans="1:15" ht="30" customHeight="1" thickBot="1" x14ac:dyDescent="0.25">
      <c r="A37" s="213"/>
      <c r="B37" s="121" t="s">
        <v>4</v>
      </c>
      <c r="C37" s="96" t="s">
        <v>282</v>
      </c>
      <c r="D37" s="96">
        <f t="shared" si="0"/>
        <v>1101.5748031496064</v>
      </c>
      <c r="E37" s="106">
        <v>1399</v>
      </c>
      <c r="F37" s="148">
        <v>1101.4000000000001</v>
      </c>
      <c r="G37" s="107"/>
      <c r="H37" s="108">
        <f t="shared" si="3"/>
        <v>0</v>
      </c>
      <c r="I37" s="30"/>
    </row>
    <row r="38" spans="1:15" ht="30" customHeight="1" thickTop="1" x14ac:dyDescent="0.2">
      <c r="A38" s="227" t="s">
        <v>31</v>
      </c>
      <c r="B38" s="132" t="s">
        <v>0</v>
      </c>
      <c r="C38" s="101" t="s">
        <v>283</v>
      </c>
      <c r="D38" s="101">
        <f t="shared" ref="D38:D39" si="4">E38/1.27</f>
        <v>4133.070866141732</v>
      </c>
      <c r="E38" s="102">
        <v>5249</v>
      </c>
      <c r="F38" s="147">
        <v>4</v>
      </c>
      <c r="G38" s="104"/>
      <c r="H38" s="105">
        <f>D38*G38</f>
        <v>0</v>
      </c>
      <c r="I38" s="30"/>
    </row>
    <row r="39" spans="1:15" ht="30" customHeight="1" thickBot="1" x14ac:dyDescent="0.25">
      <c r="A39" s="228"/>
      <c r="B39" s="94" t="s">
        <v>4</v>
      </c>
      <c r="C39" s="96" t="s">
        <v>284</v>
      </c>
      <c r="D39" s="96">
        <f t="shared" si="4"/>
        <v>991.33858267716539</v>
      </c>
      <c r="E39" s="106">
        <v>1259</v>
      </c>
      <c r="F39" s="148">
        <v>4.9000000000000004</v>
      </c>
      <c r="G39" s="107"/>
      <c r="H39" s="108">
        <f>D39*G39</f>
        <v>0</v>
      </c>
      <c r="I39" s="30"/>
    </row>
    <row r="40" spans="1:15" ht="30" customHeight="1" thickTop="1" x14ac:dyDescent="0.2">
      <c r="A40" s="154" t="s">
        <v>32</v>
      </c>
      <c r="B40" s="132" t="s">
        <v>8</v>
      </c>
      <c r="C40" s="101" t="s">
        <v>285</v>
      </c>
      <c r="D40" s="101">
        <f t="shared" ref="D40:D41" si="5">E40/1.27</f>
        <v>9370.0787401574798</v>
      </c>
      <c r="E40" s="102">
        <v>11900</v>
      </c>
      <c r="F40" s="102" t="s">
        <v>51</v>
      </c>
      <c r="G40" s="104"/>
      <c r="H40" s="105">
        <f>D40*G40</f>
        <v>0</v>
      </c>
      <c r="I40" s="30"/>
    </row>
    <row r="41" spans="1:15" ht="30" customHeight="1" x14ac:dyDescent="0.2">
      <c r="A41" s="85" t="s">
        <v>33</v>
      </c>
      <c r="B41" s="19" t="s">
        <v>14</v>
      </c>
      <c r="C41" s="18" t="s">
        <v>286</v>
      </c>
      <c r="D41" s="18">
        <f t="shared" si="5"/>
        <v>3747.2440944881891</v>
      </c>
      <c r="E41" s="38">
        <v>4759</v>
      </c>
      <c r="F41" s="38" t="s">
        <v>51</v>
      </c>
      <c r="G41" s="64"/>
      <c r="H41" s="36">
        <f>D41*G41</f>
        <v>0</v>
      </c>
      <c r="I41" s="30"/>
    </row>
    <row r="42" spans="1:15" ht="30" customHeight="1" thickBot="1" x14ac:dyDescent="0.25">
      <c r="A42" s="155" t="s">
        <v>165</v>
      </c>
      <c r="B42" s="121" t="s">
        <v>8</v>
      </c>
      <c r="C42" s="96" t="s">
        <v>287</v>
      </c>
      <c r="D42" s="96">
        <f>E42/1.27</f>
        <v>10773.228346456694</v>
      </c>
      <c r="E42" s="106">
        <v>13682</v>
      </c>
      <c r="F42" s="106" t="s">
        <v>51</v>
      </c>
      <c r="G42" s="107"/>
      <c r="H42" s="108">
        <f t="shared" ref="H42" si="6">D42*G42</f>
        <v>0</v>
      </c>
      <c r="I42" s="30"/>
    </row>
    <row r="43" spans="1:15" ht="21.75" customHeight="1" thickTop="1" thickBot="1" x14ac:dyDescent="0.25">
      <c r="E43" s="207" t="s">
        <v>6</v>
      </c>
      <c r="F43" s="208"/>
      <c r="G43" s="209"/>
      <c r="H43" s="140">
        <f>SUM(H42:H42,H3:H42)</f>
        <v>0</v>
      </c>
      <c r="I43" s="44"/>
    </row>
    <row r="44" spans="1:15" ht="23.25" customHeight="1" thickBot="1" x14ac:dyDescent="0.25">
      <c r="E44" s="210" t="s">
        <v>7</v>
      </c>
      <c r="F44" s="211"/>
      <c r="G44" s="211"/>
      <c r="H44" s="41">
        <f>H43*1.27</f>
        <v>0</v>
      </c>
      <c r="I44" s="34"/>
      <c r="J44" s="9"/>
      <c r="K44" s="9"/>
      <c r="L44" s="9"/>
      <c r="M44" s="9"/>
      <c r="N44" s="9"/>
      <c r="O44" s="9"/>
    </row>
    <row r="45" spans="1:15" s="9" customFormat="1" ht="17.25" customHeight="1" x14ac:dyDescent="0.2">
      <c r="A45" s="54"/>
      <c r="B45" s="2"/>
      <c r="C45" s="2"/>
      <c r="D45" s="5"/>
      <c r="E45" s="14"/>
      <c r="F45" s="87"/>
      <c r="G45" s="28"/>
      <c r="H45" s="42"/>
      <c r="I45" s="45"/>
      <c r="J45"/>
    </row>
    <row r="46" spans="1:15" s="9" customFormat="1" ht="17.25" customHeight="1" x14ac:dyDescent="0.2">
      <c r="A46" s="54"/>
      <c r="B46" s="2"/>
      <c r="C46" s="2"/>
      <c r="D46" s="5"/>
      <c r="E46" s="8"/>
      <c r="F46" s="88"/>
      <c r="G46" s="25"/>
      <c r="H46" s="8"/>
      <c r="I46" s="8"/>
      <c r="J46"/>
    </row>
    <row r="47" spans="1:15" s="9" customFormat="1" ht="17.25" customHeight="1" x14ac:dyDescent="0.2">
      <c r="A47" s="54"/>
      <c r="B47" s="2"/>
      <c r="C47" s="2"/>
      <c r="D47" s="5"/>
      <c r="E47" s="12"/>
      <c r="F47" s="89"/>
      <c r="G47" s="26"/>
      <c r="H47" s="11"/>
      <c r="I47" s="11"/>
      <c r="J47"/>
      <c r="K47"/>
      <c r="L47"/>
      <c r="M47"/>
      <c r="N47"/>
      <c r="O47"/>
    </row>
    <row r="48" spans="1:15" x14ac:dyDescent="0.2">
      <c r="E48"/>
      <c r="F48" s="90"/>
      <c r="G48" s="29"/>
      <c r="H48" s="43"/>
      <c r="I48" s="43"/>
    </row>
    <row r="49" spans="1:11" x14ac:dyDescent="0.2">
      <c r="E49" s="12"/>
      <c r="F49" s="89"/>
      <c r="G49" s="26"/>
      <c r="H49" s="11"/>
      <c r="I49" s="11"/>
    </row>
    <row r="50" spans="1:11" ht="18" x14ac:dyDescent="0.2">
      <c r="A50" s="55"/>
      <c r="E50" s="10"/>
      <c r="F50" s="91"/>
      <c r="G50" s="26"/>
      <c r="H50" s="11"/>
      <c r="I50" s="11"/>
      <c r="K50" s="16"/>
    </row>
  </sheetData>
  <sheetProtection algorithmName="SHA-512" hashValue="vH32hnpaLT4mZTw/xEqxABPuhmnbaBlIVoirPxpw6H+iDiqJvQMRhHODRB46YCGUAzcH9kmK8QKn4N2rhdc1OQ==" saltValue="WqcJuP8jQCaDN7ZfXncNow==" spinCount="100000" sheet="1" objects="1" scenarios="1" selectLockedCells="1"/>
  <protectedRanges>
    <protectedRange password="CF7A" sqref="A6 A8 A21 A29 A32 A40 B5 H1:I4 B4:C4 A3:C3 E3:F4 A1:F2 D3:D5 F5 A13:A15 A17:A19 A23:A27 A34:A38 A41:F65520 A31 H6:I65520 B6:F40 A10:A12" name="Tartomány1"/>
    <protectedRange password="CF7A" sqref="C5 H5:I5 E5" name="Tartomány1_2"/>
  </protectedRanges>
  <mergeCells count="18">
    <mergeCell ref="A1:I1"/>
    <mergeCell ref="A10:A11"/>
    <mergeCell ref="E43:G43"/>
    <mergeCell ref="A13:A14"/>
    <mergeCell ref="A29:A30"/>
    <mergeCell ref="A3:A4"/>
    <mergeCell ref="A6:A7"/>
    <mergeCell ref="A8:A9"/>
    <mergeCell ref="A15:A16"/>
    <mergeCell ref="E44:G44"/>
    <mergeCell ref="A36:A37"/>
    <mergeCell ref="A17:A18"/>
    <mergeCell ref="A19:A20"/>
    <mergeCell ref="A21:A22"/>
    <mergeCell ref="A27:A28"/>
    <mergeCell ref="A38:A39"/>
    <mergeCell ref="A32:A33"/>
    <mergeCell ref="A23:A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P50"/>
  <sheetViews>
    <sheetView workbookViewId="0">
      <pane ySplit="2" topLeftCell="A30" activePane="bottomLeft" state="frozen"/>
      <selection pane="bottomLeft" activeCell="H35" sqref="H35"/>
    </sheetView>
  </sheetViews>
  <sheetFormatPr defaultColWidth="8.85546875" defaultRowHeight="15.75" x14ac:dyDescent="0.2"/>
  <cols>
    <col min="1" max="1" width="63" customWidth="1"/>
    <col min="2" max="2" width="18.42578125" style="2" bestFit="1" customWidth="1"/>
    <col min="3" max="3" width="11.140625" style="2" customWidth="1"/>
    <col min="4" max="4" width="14.28515625" style="2" bestFit="1" customWidth="1"/>
    <col min="5" max="5" width="12.140625" style="5" customWidth="1"/>
    <col min="6" max="6" width="13.42578125" style="6" customWidth="1"/>
    <col min="7" max="7" width="26" style="6" customWidth="1"/>
    <col min="8" max="8" width="11.85546875" style="27" customWidth="1"/>
    <col min="9" max="9" width="13.42578125" style="3" bestFit="1" customWidth="1"/>
    <col min="10" max="10" width="52.42578125" style="35" customWidth="1"/>
  </cols>
  <sheetData>
    <row r="1" spans="1:10" s="60" customFormat="1" ht="63.75" customHeight="1" x14ac:dyDescent="0.2">
      <c r="A1" s="230"/>
      <c r="B1" s="230"/>
      <c r="C1" s="230"/>
      <c r="D1" s="230"/>
      <c r="E1" s="230"/>
      <c r="F1" s="230"/>
      <c r="G1" s="230"/>
      <c r="H1" s="230"/>
      <c r="I1" s="230"/>
      <c r="J1" s="230"/>
    </row>
    <row r="2" spans="1:10" ht="37.5" customHeight="1" x14ac:dyDescent="0.2">
      <c r="A2" s="21" t="s">
        <v>3</v>
      </c>
      <c r="B2" s="21" t="s">
        <v>166</v>
      </c>
      <c r="C2" s="21" t="s">
        <v>203</v>
      </c>
      <c r="D2" s="21" t="s">
        <v>204</v>
      </c>
      <c r="E2" s="22" t="s">
        <v>1</v>
      </c>
      <c r="F2" s="22" t="s">
        <v>2</v>
      </c>
      <c r="G2" s="22" t="s">
        <v>55</v>
      </c>
      <c r="H2" s="51" t="s">
        <v>87</v>
      </c>
      <c r="I2" s="23" t="s">
        <v>5</v>
      </c>
      <c r="J2" s="23" t="s">
        <v>35</v>
      </c>
    </row>
    <row r="3" spans="1:10" ht="28.5" customHeight="1" x14ac:dyDescent="0.2">
      <c r="A3" s="231" t="s">
        <v>52</v>
      </c>
      <c r="B3" s="232"/>
      <c r="C3" s="232"/>
      <c r="D3" s="232"/>
      <c r="E3" s="232"/>
      <c r="F3" s="232"/>
      <c r="G3" s="232"/>
      <c r="H3" s="232"/>
      <c r="I3" s="61"/>
      <c r="J3" s="30"/>
    </row>
    <row r="4" spans="1:10" ht="30" customHeight="1" x14ac:dyDescent="0.2">
      <c r="A4" s="47" t="s">
        <v>194</v>
      </c>
      <c r="B4" s="74" t="s">
        <v>355</v>
      </c>
      <c r="C4" s="48">
        <v>2</v>
      </c>
      <c r="D4" s="48" t="s">
        <v>205</v>
      </c>
      <c r="E4" s="18">
        <v>4876</v>
      </c>
      <c r="F4" s="38">
        <f t="shared" ref="F4:F9" si="0">E4*1.27</f>
        <v>6192.52</v>
      </c>
      <c r="G4" s="39" t="s">
        <v>56</v>
      </c>
      <c r="H4" s="37"/>
      <c r="I4" s="36">
        <f t="shared" ref="I4:I10" si="1">E4*H4</f>
        <v>0</v>
      </c>
      <c r="J4" s="30" t="s">
        <v>363</v>
      </c>
    </row>
    <row r="5" spans="1:10" ht="30" customHeight="1" x14ac:dyDescent="0.2">
      <c r="A5" s="47" t="s">
        <v>390</v>
      </c>
      <c r="B5" s="48" t="s">
        <v>345</v>
      </c>
      <c r="C5" s="48">
        <v>2</v>
      </c>
      <c r="D5" s="48" t="s">
        <v>206</v>
      </c>
      <c r="E5" s="18">
        <v>4031</v>
      </c>
      <c r="F5" s="38">
        <f t="shared" si="0"/>
        <v>5119.37</v>
      </c>
      <c r="G5" s="39" t="s">
        <v>56</v>
      </c>
      <c r="H5" s="37"/>
      <c r="I5" s="36">
        <f t="shared" si="1"/>
        <v>0</v>
      </c>
      <c r="J5" s="30" t="s">
        <v>364</v>
      </c>
    </row>
    <row r="6" spans="1:10" ht="30" customHeight="1" x14ac:dyDescent="0.2">
      <c r="A6" s="47" t="s">
        <v>195</v>
      </c>
      <c r="B6" s="48">
        <v>3334</v>
      </c>
      <c r="C6" s="48">
        <v>2</v>
      </c>
      <c r="D6" s="48" t="s">
        <v>206</v>
      </c>
      <c r="E6" s="18">
        <v>2274</v>
      </c>
      <c r="F6" s="38">
        <f t="shared" si="0"/>
        <v>2887.98</v>
      </c>
      <c r="G6" s="39" t="s">
        <v>61</v>
      </c>
      <c r="H6" s="37"/>
      <c r="I6" s="36">
        <f t="shared" si="1"/>
        <v>0</v>
      </c>
      <c r="J6" s="30" t="s">
        <v>365</v>
      </c>
    </row>
    <row r="7" spans="1:10" ht="30" customHeight="1" x14ac:dyDescent="0.2">
      <c r="A7" s="202" t="s">
        <v>195</v>
      </c>
      <c r="B7" s="48">
        <v>220870</v>
      </c>
      <c r="C7" s="48">
        <v>2</v>
      </c>
      <c r="D7" s="48" t="s">
        <v>205</v>
      </c>
      <c r="E7" s="18">
        <v>3266</v>
      </c>
      <c r="F7" s="38">
        <v>4148</v>
      </c>
      <c r="G7" s="39" t="s">
        <v>61</v>
      </c>
      <c r="H7" s="37"/>
      <c r="I7" s="36">
        <f t="shared" si="1"/>
        <v>0</v>
      </c>
      <c r="J7" s="30" t="s">
        <v>365</v>
      </c>
    </row>
    <row r="8" spans="1:10" ht="30" customHeight="1" x14ac:dyDescent="0.2">
      <c r="A8" s="47" t="s">
        <v>53</v>
      </c>
      <c r="B8" s="48">
        <v>2481</v>
      </c>
      <c r="C8" s="48">
        <v>1</v>
      </c>
      <c r="D8" s="48" t="s">
        <v>207</v>
      </c>
      <c r="E8" s="18">
        <v>2011</v>
      </c>
      <c r="F8" s="38">
        <f t="shared" si="0"/>
        <v>2553.9700000000003</v>
      </c>
      <c r="G8" s="39" t="s">
        <v>56</v>
      </c>
      <c r="H8" s="37"/>
      <c r="I8" s="36">
        <f t="shared" si="1"/>
        <v>0</v>
      </c>
      <c r="J8" s="30" t="s">
        <v>366</v>
      </c>
    </row>
    <row r="9" spans="1:10" ht="30" customHeight="1" x14ac:dyDescent="0.2">
      <c r="A9" s="47" t="s">
        <v>143</v>
      </c>
      <c r="B9" s="74" t="s">
        <v>649</v>
      </c>
      <c r="C9" s="48">
        <v>3</v>
      </c>
      <c r="D9" s="48" t="s">
        <v>205</v>
      </c>
      <c r="E9" s="18">
        <v>5160</v>
      </c>
      <c r="F9" s="38">
        <f t="shared" si="0"/>
        <v>6553.2</v>
      </c>
      <c r="G9" s="39" t="s">
        <v>57</v>
      </c>
      <c r="H9" s="37"/>
      <c r="I9" s="36">
        <f t="shared" si="1"/>
        <v>0</v>
      </c>
      <c r="J9" s="30"/>
    </row>
    <row r="10" spans="1:10" ht="30" customHeight="1" x14ac:dyDescent="0.2">
      <c r="A10" s="47" t="s">
        <v>158</v>
      </c>
      <c r="B10" s="74" t="s">
        <v>346</v>
      </c>
      <c r="C10" s="48">
        <v>3</v>
      </c>
      <c r="D10" s="48" t="s">
        <v>205</v>
      </c>
      <c r="E10" s="18">
        <v>1156</v>
      </c>
      <c r="F10" s="38">
        <v>1468</v>
      </c>
      <c r="G10" s="39" t="s">
        <v>159</v>
      </c>
      <c r="H10" s="37"/>
      <c r="I10" s="36">
        <f t="shared" si="1"/>
        <v>0</v>
      </c>
      <c r="J10" s="63"/>
    </row>
    <row r="11" spans="1:10" ht="30" customHeight="1" x14ac:dyDescent="0.2">
      <c r="A11" s="47" t="s">
        <v>151</v>
      </c>
      <c r="B11" s="74" t="s">
        <v>650</v>
      </c>
      <c r="C11" s="48">
        <v>2</v>
      </c>
      <c r="D11" s="48" t="s">
        <v>205</v>
      </c>
      <c r="E11" s="18">
        <v>4176</v>
      </c>
      <c r="F11" s="38">
        <f t="shared" ref="F11" si="2">E11*1.27</f>
        <v>5303.52</v>
      </c>
      <c r="G11" s="39" t="s">
        <v>57</v>
      </c>
      <c r="H11" s="37"/>
      <c r="I11" s="36">
        <f t="shared" ref="I11" si="3">E11*H11</f>
        <v>0</v>
      </c>
      <c r="J11" s="30"/>
    </row>
    <row r="12" spans="1:10" ht="30" customHeight="1" x14ac:dyDescent="0.2">
      <c r="A12" s="231" t="s">
        <v>58</v>
      </c>
      <c r="B12" s="232"/>
      <c r="C12" s="232"/>
      <c r="D12" s="232"/>
      <c r="E12" s="232"/>
      <c r="F12" s="232"/>
      <c r="G12" s="232"/>
      <c r="H12" s="232"/>
      <c r="I12" s="61"/>
      <c r="J12" s="30"/>
    </row>
    <row r="13" spans="1:10" ht="30" customHeight="1" x14ac:dyDescent="0.2">
      <c r="A13" s="46" t="s">
        <v>145</v>
      </c>
      <c r="B13" s="74" t="s">
        <v>356</v>
      </c>
      <c r="C13" s="48">
        <v>2</v>
      </c>
      <c r="D13" s="48" t="s">
        <v>205</v>
      </c>
      <c r="E13" s="18">
        <v>10746</v>
      </c>
      <c r="F13" s="38">
        <f t="shared" ref="F13:F19" si="4">E13*1.27</f>
        <v>13647.42</v>
      </c>
      <c r="G13" s="39" t="s">
        <v>61</v>
      </c>
      <c r="H13" s="37"/>
      <c r="I13" s="36">
        <f>E13*H13</f>
        <v>0</v>
      </c>
      <c r="J13" s="30"/>
    </row>
    <row r="14" spans="1:10" ht="30" customHeight="1" x14ac:dyDescent="0.2">
      <c r="A14" s="46" t="s">
        <v>144</v>
      </c>
      <c r="B14" s="74" t="s">
        <v>357</v>
      </c>
      <c r="C14" s="48">
        <v>1</v>
      </c>
      <c r="D14" s="48" t="s">
        <v>207</v>
      </c>
      <c r="E14" s="18">
        <v>9180</v>
      </c>
      <c r="F14" s="38">
        <f t="shared" si="4"/>
        <v>11658.6</v>
      </c>
      <c r="G14" s="39" t="s">
        <v>61</v>
      </c>
      <c r="H14" s="37"/>
      <c r="I14" s="36">
        <f>E14*H14</f>
        <v>0</v>
      </c>
      <c r="J14" s="30"/>
    </row>
    <row r="15" spans="1:10" ht="30" customHeight="1" x14ac:dyDescent="0.2">
      <c r="A15" s="46" t="s">
        <v>54</v>
      </c>
      <c r="B15" s="74" t="s">
        <v>358</v>
      </c>
      <c r="C15" s="48">
        <v>2</v>
      </c>
      <c r="D15" s="48" t="s">
        <v>205</v>
      </c>
      <c r="E15" s="18">
        <v>4443</v>
      </c>
      <c r="F15" s="38">
        <f t="shared" si="4"/>
        <v>5642.61</v>
      </c>
      <c r="G15" s="39" t="s">
        <v>61</v>
      </c>
      <c r="H15" s="37"/>
      <c r="I15" s="36">
        <f>E15*H15</f>
        <v>0</v>
      </c>
      <c r="J15" s="30" t="s">
        <v>367</v>
      </c>
    </row>
    <row r="16" spans="1:10" ht="30" customHeight="1" x14ac:dyDescent="0.2">
      <c r="A16" s="46" t="s">
        <v>59</v>
      </c>
      <c r="B16" s="74" t="s">
        <v>651</v>
      </c>
      <c r="C16" s="48">
        <v>2</v>
      </c>
      <c r="D16" s="48" t="s">
        <v>205</v>
      </c>
      <c r="E16" s="18">
        <v>5287</v>
      </c>
      <c r="F16" s="38">
        <v>6714</v>
      </c>
      <c r="G16" s="39" t="s">
        <v>56</v>
      </c>
      <c r="H16" s="37"/>
      <c r="I16" s="36">
        <f>E16*H16</f>
        <v>0</v>
      </c>
      <c r="J16" s="30" t="s">
        <v>368</v>
      </c>
    </row>
    <row r="17" spans="1:10" ht="30" customHeight="1" x14ac:dyDescent="0.2">
      <c r="A17" s="46" t="s">
        <v>60</v>
      </c>
      <c r="B17" s="74" t="s">
        <v>359</v>
      </c>
      <c r="C17" s="48">
        <v>2</v>
      </c>
      <c r="D17" s="48" t="s">
        <v>206</v>
      </c>
      <c r="E17" s="18">
        <v>2486</v>
      </c>
      <c r="F17" s="38">
        <v>4428</v>
      </c>
      <c r="G17" s="39" t="s">
        <v>61</v>
      </c>
      <c r="H17" s="37"/>
      <c r="I17" s="36">
        <f>H17*E17</f>
        <v>0</v>
      </c>
      <c r="J17" s="30" t="s">
        <v>369</v>
      </c>
    </row>
    <row r="18" spans="1:10" ht="30" customHeight="1" x14ac:dyDescent="0.2">
      <c r="A18" s="46" t="s">
        <v>347</v>
      </c>
      <c r="B18" s="48" t="s">
        <v>360</v>
      </c>
      <c r="C18" s="48">
        <v>2</v>
      </c>
      <c r="D18" s="48" t="s">
        <v>206</v>
      </c>
      <c r="E18" s="18">
        <v>4416</v>
      </c>
      <c r="F18" s="38">
        <f t="shared" si="4"/>
        <v>5608.32</v>
      </c>
      <c r="G18" s="39" t="s">
        <v>56</v>
      </c>
      <c r="H18" s="37"/>
      <c r="I18" s="36">
        <f>H18*E18</f>
        <v>0</v>
      </c>
      <c r="J18" s="30" t="s">
        <v>370</v>
      </c>
    </row>
    <row r="19" spans="1:10" ht="30" customHeight="1" x14ac:dyDescent="0.2">
      <c r="A19" s="46" t="s">
        <v>63</v>
      </c>
      <c r="B19" s="48" t="s">
        <v>362</v>
      </c>
      <c r="C19" s="49">
        <v>2</v>
      </c>
      <c r="D19" s="49" t="s">
        <v>208</v>
      </c>
      <c r="E19" s="18">
        <v>5671</v>
      </c>
      <c r="F19" s="38">
        <f t="shared" si="4"/>
        <v>7202.17</v>
      </c>
      <c r="G19" s="39" t="s">
        <v>62</v>
      </c>
      <c r="H19" s="37"/>
      <c r="I19" s="36">
        <f>H19*E19</f>
        <v>0</v>
      </c>
      <c r="J19" s="30" t="s">
        <v>361</v>
      </c>
    </row>
    <row r="20" spans="1:10" ht="30" customHeight="1" x14ac:dyDescent="0.2">
      <c r="A20" s="231" t="s">
        <v>64</v>
      </c>
      <c r="B20" s="232"/>
      <c r="C20" s="232"/>
      <c r="D20" s="232"/>
      <c r="E20" s="232"/>
      <c r="F20" s="232"/>
      <c r="G20" s="232"/>
      <c r="H20" s="232"/>
      <c r="I20" s="61"/>
      <c r="J20" s="30"/>
    </row>
    <row r="21" spans="1:10" ht="30" customHeight="1" x14ac:dyDescent="0.2">
      <c r="A21" s="46" t="s">
        <v>65</v>
      </c>
      <c r="B21" s="74" t="s">
        <v>652</v>
      </c>
      <c r="C21" s="48">
        <v>2</v>
      </c>
      <c r="D21" s="48" t="s">
        <v>205</v>
      </c>
      <c r="E21" s="18">
        <v>6428</v>
      </c>
      <c r="F21" s="38">
        <f>E21*1.27</f>
        <v>8163.56</v>
      </c>
      <c r="G21" s="39" t="s">
        <v>68</v>
      </c>
      <c r="H21" s="37"/>
      <c r="I21" s="36">
        <f>E21*H21</f>
        <v>0</v>
      </c>
      <c r="J21" s="30" t="s">
        <v>371</v>
      </c>
    </row>
    <row r="22" spans="1:10" ht="30" customHeight="1" x14ac:dyDescent="0.2">
      <c r="A22" s="46" t="s">
        <v>66</v>
      </c>
      <c r="B22" s="74" t="s">
        <v>653</v>
      </c>
      <c r="C22" s="48">
        <v>2</v>
      </c>
      <c r="D22" s="48" t="s">
        <v>206</v>
      </c>
      <c r="E22" s="4">
        <v>5477.76</v>
      </c>
      <c r="F22" s="20">
        <f>E22*1.27</f>
        <v>6956.7552000000005</v>
      </c>
      <c r="G22" s="39" t="s">
        <v>68</v>
      </c>
      <c r="H22" s="37"/>
      <c r="I22" s="36">
        <f>E22*H22</f>
        <v>0</v>
      </c>
      <c r="J22" s="30" t="s">
        <v>372</v>
      </c>
    </row>
    <row r="23" spans="1:10" ht="30" customHeight="1" x14ac:dyDescent="0.2">
      <c r="A23" s="46" t="s">
        <v>67</v>
      </c>
      <c r="B23" s="75" t="s">
        <v>654</v>
      </c>
      <c r="C23" s="50">
        <v>1</v>
      </c>
      <c r="D23" s="50" t="s">
        <v>207</v>
      </c>
      <c r="E23" s="7">
        <v>4000</v>
      </c>
      <c r="F23" s="20">
        <f>E23*1.27</f>
        <v>5080</v>
      </c>
      <c r="G23" s="39" t="s">
        <v>69</v>
      </c>
      <c r="H23" s="24"/>
      <c r="I23" s="36">
        <f>E23*H23</f>
        <v>0</v>
      </c>
      <c r="J23" s="31" t="s">
        <v>373</v>
      </c>
    </row>
    <row r="24" spans="1:10" ht="30" customHeight="1" x14ac:dyDescent="0.2">
      <c r="A24" s="46" t="s">
        <v>210</v>
      </c>
      <c r="B24" s="75" t="s">
        <v>655</v>
      </c>
      <c r="C24" s="50">
        <v>1</v>
      </c>
      <c r="D24" s="50" t="s">
        <v>209</v>
      </c>
      <c r="E24" s="7">
        <v>4190.3999999999996</v>
      </c>
      <c r="F24" s="20">
        <f>E24*1.27</f>
        <v>5321.808</v>
      </c>
      <c r="G24" s="39" t="s">
        <v>69</v>
      </c>
      <c r="H24" s="24"/>
      <c r="I24" s="36">
        <f>E24*H24</f>
        <v>0</v>
      </c>
      <c r="J24" s="31" t="s">
        <v>374</v>
      </c>
    </row>
    <row r="25" spans="1:10" ht="30" customHeight="1" x14ac:dyDescent="0.2">
      <c r="A25" s="231" t="s">
        <v>150</v>
      </c>
      <c r="B25" s="232"/>
      <c r="C25" s="232"/>
      <c r="D25" s="232"/>
      <c r="E25" s="232"/>
      <c r="F25" s="232"/>
      <c r="G25" s="232"/>
      <c r="H25" s="232"/>
      <c r="I25" s="61"/>
      <c r="J25" s="30"/>
    </row>
    <row r="26" spans="1:10" ht="30" customHeight="1" x14ac:dyDescent="0.2">
      <c r="A26" s="47" t="s">
        <v>70</v>
      </c>
      <c r="B26" s="75">
        <v>928054</v>
      </c>
      <c r="C26" s="48">
        <v>2</v>
      </c>
      <c r="D26" s="48" t="s">
        <v>205</v>
      </c>
      <c r="E26" s="18" t="s">
        <v>375</v>
      </c>
      <c r="F26" s="38" t="s">
        <v>375</v>
      </c>
      <c r="G26" s="56" t="s">
        <v>121</v>
      </c>
      <c r="H26" s="37"/>
      <c r="I26" s="36">
        <v>0</v>
      </c>
      <c r="J26" s="31"/>
    </row>
    <row r="27" spans="1:10" ht="30" customHeight="1" x14ac:dyDescent="0.2">
      <c r="A27" s="47" t="s">
        <v>228</v>
      </c>
      <c r="B27" s="75" t="s">
        <v>630</v>
      </c>
      <c r="C27" s="48">
        <v>2</v>
      </c>
      <c r="D27" s="48" t="s">
        <v>205</v>
      </c>
      <c r="E27" s="18">
        <v>918</v>
      </c>
      <c r="F27" s="38">
        <f t="shared" ref="F27:F42" si="5">E27*1.27</f>
        <v>1165.8600000000001</v>
      </c>
      <c r="G27" s="56" t="s">
        <v>230</v>
      </c>
      <c r="H27" s="37"/>
      <c r="I27" s="36">
        <f t="shared" ref="I27:I42" si="6">E27*H27</f>
        <v>0</v>
      </c>
      <c r="J27" s="31"/>
    </row>
    <row r="28" spans="1:10" ht="30" customHeight="1" x14ac:dyDescent="0.2">
      <c r="A28" s="47" t="s">
        <v>227</v>
      </c>
      <c r="B28" s="75" t="s">
        <v>656</v>
      </c>
      <c r="C28" s="48">
        <v>2</v>
      </c>
      <c r="D28" s="48" t="s">
        <v>205</v>
      </c>
      <c r="E28" s="18">
        <v>2592</v>
      </c>
      <c r="F28" s="38">
        <f t="shared" si="5"/>
        <v>3291.84</v>
      </c>
      <c r="G28" s="56" t="s">
        <v>229</v>
      </c>
      <c r="H28" s="37"/>
      <c r="I28" s="36">
        <f t="shared" si="6"/>
        <v>0</v>
      </c>
      <c r="J28" s="31"/>
    </row>
    <row r="29" spans="1:10" ht="30" customHeight="1" x14ac:dyDescent="0.2">
      <c r="A29" s="47" t="s">
        <v>71</v>
      </c>
      <c r="B29" s="50" t="s">
        <v>72</v>
      </c>
      <c r="C29" s="48">
        <v>2</v>
      </c>
      <c r="D29" s="48" t="s">
        <v>211</v>
      </c>
      <c r="E29" s="59" t="s">
        <v>375</v>
      </c>
      <c r="F29" s="38" t="s">
        <v>375</v>
      </c>
      <c r="G29" s="57" t="s">
        <v>121</v>
      </c>
      <c r="H29" s="37"/>
      <c r="I29" s="36">
        <v>0</v>
      </c>
      <c r="J29" s="31"/>
    </row>
    <row r="30" spans="1:10" ht="30" customHeight="1" x14ac:dyDescent="0.2">
      <c r="A30" s="47" t="s">
        <v>73</v>
      </c>
      <c r="B30" s="50" t="s">
        <v>631</v>
      </c>
      <c r="C30" s="48">
        <v>1</v>
      </c>
      <c r="D30" s="48" t="s">
        <v>205</v>
      </c>
      <c r="E30" s="18">
        <v>665</v>
      </c>
      <c r="F30" s="38">
        <f t="shared" si="5"/>
        <v>844.55000000000007</v>
      </c>
      <c r="G30" s="56" t="s">
        <v>231</v>
      </c>
      <c r="H30" s="37"/>
      <c r="I30" s="36">
        <f t="shared" si="6"/>
        <v>0</v>
      </c>
      <c r="J30" s="30"/>
    </row>
    <row r="31" spans="1:10" ht="30" customHeight="1" x14ac:dyDescent="0.2">
      <c r="A31" s="47" t="s">
        <v>377</v>
      </c>
      <c r="B31" s="48" t="s">
        <v>376</v>
      </c>
      <c r="C31" s="48">
        <v>1</v>
      </c>
      <c r="D31" s="48" t="s">
        <v>205</v>
      </c>
      <c r="E31" s="18">
        <v>370</v>
      </c>
      <c r="F31" s="38">
        <f t="shared" si="5"/>
        <v>469.90000000000003</v>
      </c>
      <c r="G31" s="56" t="s">
        <v>378</v>
      </c>
      <c r="H31" s="37"/>
      <c r="I31" s="36">
        <f t="shared" si="6"/>
        <v>0</v>
      </c>
      <c r="J31" s="31"/>
    </row>
    <row r="32" spans="1:10" ht="30" customHeight="1" x14ac:dyDescent="0.2">
      <c r="A32" s="47" t="s">
        <v>215</v>
      </c>
      <c r="B32" s="48">
        <v>82595000</v>
      </c>
      <c r="C32" s="48">
        <v>2</v>
      </c>
      <c r="D32" s="48" t="s">
        <v>212</v>
      </c>
      <c r="E32" s="18">
        <v>183.5</v>
      </c>
      <c r="F32" s="38">
        <f t="shared" si="5"/>
        <v>233.04500000000002</v>
      </c>
      <c r="G32" s="56" t="s">
        <v>217</v>
      </c>
      <c r="H32" s="37"/>
      <c r="I32" s="36">
        <f t="shared" si="6"/>
        <v>0</v>
      </c>
      <c r="J32" s="31"/>
    </row>
    <row r="33" spans="1:16" ht="30" customHeight="1" x14ac:dyDescent="0.2">
      <c r="A33" s="47" t="s">
        <v>232</v>
      </c>
      <c r="B33" s="48">
        <v>6000000008</v>
      </c>
      <c r="C33" s="48">
        <v>2</v>
      </c>
      <c r="D33" s="48" t="s">
        <v>205</v>
      </c>
      <c r="E33" s="18">
        <v>6307</v>
      </c>
      <c r="F33" s="38">
        <f t="shared" si="5"/>
        <v>8009.89</v>
      </c>
      <c r="G33" s="56" t="s">
        <v>233</v>
      </c>
      <c r="H33" s="37"/>
      <c r="I33" s="36">
        <f t="shared" si="6"/>
        <v>0</v>
      </c>
      <c r="J33" s="31"/>
    </row>
    <row r="34" spans="1:16" ht="30" customHeight="1" x14ac:dyDescent="0.2">
      <c r="A34" s="47" t="s">
        <v>74</v>
      </c>
      <c r="B34" s="48" t="s">
        <v>348</v>
      </c>
      <c r="C34" s="48">
        <v>2</v>
      </c>
      <c r="D34" s="48" t="s">
        <v>205</v>
      </c>
      <c r="E34" s="18">
        <v>3780</v>
      </c>
      <c r="F34" s="38">
        <f t="shared" si="5"/>
        <v>4800.6000000000004</v>
      </c>
      <c r="G34" s="56" t="s">
        <v>122</v>
      </c>
      <c r="H34" s="37"/>
      <c r="I34" s="36">
        <f t="shared" si="6"/>
        <v>0</v>
      </c>
      <c r="J34" s="31"/>
    </row>
    <row r="35" spans="1:16" ht="30" customHeight="1" x14ac:dyDescent="0.2">
      <c r="A35" s="47" t="s">
        <v>75</v>
      </c>
      <c r="B35" s="48" t="s">
        <v>349</v>
      </c>
      <c r="C35" s="48">
        <v>2</v>
      </c>
      <c r="D35" s="48" t="s">
        <v>205</v>
      </c>
      <c r="E35" s="18">
        <v>4129</v>
      </c>
      <c r="F35" s="38">
        <f t="shared" si="5"/>
        <v>5243.83</v>
      </c>
      <c r="G35" s="56" t="s">
        <v>123</v>
      </c>
      <c r="H35" s="37"/>
      <c r="I35" s="36">
        <f t="shared" si="6"/>
        <v>0</v>
      </c>
      <c r="J35" s="31"/>
    </row>
    <row r="36" spans="1:16" ht="30" customHeight="1" x14ac:dyDescent="0.2">
      <c r="A36" s="47" t="s">
        <v>213</v>
      </c>
      <c r="B36" s="48">
        <v>82214000</v>
      </c>
      <c r="C36" s="48">
        <v>2</v>
      </c>
      <c r="D36" s="48" t="s">
        <v>212</v>
      </c>
      <c r="E36" s="18">
        <v>165</v>
      </c>
      <c r="F36" s="38">
        <f t="shared" si="5"/>
        <v>209.55</v>
      </c>
      <c r="G36" s="56" t="s">
        <v>216</v>
      </c>
      <c r="H36" s="37"/>
      <c r="I36" s="36">
        <f t="shared" si="6"/>
        <v>0</v>
      </c>
      <c r="J36" s="31"/>
    </row>
    <row r="37" spans="1:16" ht="30" customHeight="1" x14ac:dyDescent="0.2">
      <c r="A37" s="47" t="s">
        <v>196</v>
      </c>
      <c r="B37" s="48" t="s">
        <v>198</v>
      </c>
      <c r="C37" s="48">
        <v>1</v>
      </c>
      <c r="D37" s="48" t="s">
        <v>205</v>
      </c>
      <c r="E37" s="18">
        <v>5670</v>
      </c>
      <c r="F37" s="38">
        <f t="shared" si="5"/>
        <v>7200.9000000000005</v>
      </c>
      <c r="G37" s="56" t="s">
        <v>636</v>
      </c>
      <c r="H37" s="37"/>
      <c r="I37" s="36">
        <f t="shared" si="6"/>
        <v>0</v>
      </c>
      <c r="J37" s="31" t="s">
        <v>202</v>
      </c>
    </row>
    <row r="38" spans="1:16" ht="30" customHeight="1" x14ac:dyDescent="0.2">
      <c r="A38" s="47" t="s">
        <v>197</v>
      </c>
      <c r="B38" s="82" t="s">
        <v>632</v>
      </c>
      <c r="C38" s="48">
        <v>2</v>
      </c>
      <c r="D38" s="48" t="s">
        <v>205</v>
      </c>
      <c r="E38" s="18">
        <v>9253</v>
      </c>
      <c r="F38" s="38">
        <f t="shared" si="5"/>
        <v>11751.31</v>
      </c>
      <c r="G38" s="56" t="s">
        <v>199</v>
      </c>
      <c r="H38" s="37"/>
      <c r="I38" s="36">
        <f t="shared" si="6"/>
        <v>0</v>
      </c>
      <c r="J38" s="31" t="s">
        <v>202</v>
      </c>
    </row>
    <row r="39" spans="1:16" ht="30" customHeight="1" x14ac:dyDescent="0.2">
      <c r="A39" s="47" t="s">
        <v>234</v>
      </c>
      <c r="B39" s="48">
        <v>31474</v>
      </c>
      <c r="C39" s="48">
        <v>2</v>
      </c>
      <c r="D39" s="48" t="s">
        <v>205</v>
      </c>
      <c r="E39" s="18">
        <v>3887</v>
      </c>
      <c r="F39" s="38">
        <f t="shared" si="5"/>
        <v>4936.49</v>
      </c>
      <c r="G39" s="56" t="s">
        <v>639</v>
      </c>
      <c r="H39" s="37"/>
      <c r="I39" s="36">
        <f t="shared" si="6"/>
        <v>0</v>
      </c>
      <c r="J39" s="31" t="s">
        <v>202</v>
      </c>
    </row>
    <row r="40" spans="1:16" ht="30" customHeight="1" x14ac:dyDescent="0.2">
      <c r="A40" s="47" t="s">
        <v>201</v>
      </c>
      <c r="B40" s="48" t="s">
        <v>200</v>
      </c>
      <c r="C40" s="48">
        <v>2</v>
      </c>
      <c r="D40" s="48" t="s">
        <v>205</v>
      </c>
      <c r="E40" s="18">
        <v>6653</v>
      </c>
      <c r="F40" s="38">
        <f t="shared" si="5"/>
        <v>8449.31</v>
      </c>
      <c r="G40" s="56" t="s">
        <v>638</v>
      </c>
      <c r="H40" s="37"/>
      <c r="I40" s="36">
        <f t="shared" si="6"/>
        <v>0</v>
      </c>
      <c r="J40" s="31" t="s">
        <v>202</v>
      </c>
    </row>
    <row r="41" spans="1:16" ht="30" customHeight="1" x14ac:dyDescent="0.2">
      <c r="A41" s="47" t="s">
        <v>214</v>
      </c>
      <c r="B41" s="48">
        <v>832306</v>
      </c>
      <c r="C41" s="48">
        <v>2</v>
      </c>
      <c r="D41" s="48" t="s">
        <v>212</v>
      </c>
      <c r="E41" s="18">
        <v>256</v>
      </c>
      <c r="F41" s="38">
        <f t="shared" si="5"/>
        <v>325.12</v>
      </c>
      <c r="G41" s="56" t="s">
        <v>637</v>
      </c>
      <c r="H41" s="37"/>
      <c r="I41" s="36">
        <f t="shared" si="6"/>
        <v>0</v>
      </c>
      <c r="J41" s="31" t="s">
        <v>202</v>
      </c>
    </row>
    <row r="42" spans="1:16" ht="30" customHeight="1" thickBot="1" x14ac:dyDescent="0.25">
      <c r="A42" s="47" t="s">
        <v>379</v>
      </c>
      <c r="B42" s="48" t="s">
        <v>380</v>
      </c>
      <c r="C42" s="48">
        <v>2</v>
      </c>
      <c r="D42" s="48" t="s">
        <v>205</v>
      </c>
      <c r="E42" s="18">
        <v>216</v>
      </c>
      <c r="F42" s="38">
        <f t="shared" si="5"/>
        <v>274.32</v>
      </c>
      <c r="G42" s="56" t="s">
        <v>146</v>
      </c>
      <c r="H42" s="37"/>
      <c r="I42" s="36">
        <f t="shared" si="6"/>
        <v>0</v>
      </c>
      <c r="J42" s="31"/>
    </row>
    <row r="43" spans="1:16" ht="21.75" customHeight="1" thickBot="1" x14ac:dyDescent="0.25">
      <c r="F43" s="210" t="s">
        <v>6</v>
      </c>
      <c r="G43" s="211"/>
      <c r="H43" s="212"/>
      <c r="I43" s="41">
        <f>SUM(I26:I42,I21:I24,I13:I19,I4:I11)</f>
        <v>0</v>
      </c>
      <c r="J43" s="44"/>
    </row>
    <row r="44" spans="1:16" ht="23.25" customHeight="1" thickBot="1" x14ac:dyDescent="0.25">
      <c r="F44" s="210" t="s">
        <v>7</v>
      </c>
      <c r="G44" s="211"/>
      <c r="H44" s="211"/>
      <c r="I44" s="41">
        <f>I43*1.27</f>
        <v>0</v>
      </c>
      <c r="J44" s="34"/>
      <c r="K44" s="9"/>
      <c r="L44" s="9"/>
      <c r="M44" s="9"/>
      <c r="N44" s="9"/>
      <c r="O44" s="9"/>
      <c r="P44" s="9"/>
    </row>
    <row r="45" spans="1:16" s="9" customFormat="1" ht="17.25" customHeight="1" x14ac:dyDescent="0.2">
      <c r="A45"/>
      <c r="B45" s="2"/>
      <c r="C45" s="2"/>
      <c r="D45" s="2"/>
      <c r="E45" s="5"/>
      <c r="F45" s="14"/>
      <c r="G45" s="14"/>
      <c r="H45" s="28"/>
      <c r="I45" s="42"/>
      <c r="J45" s="45"/>
      <c r="K45"/>
    </row>
    <row r="46" spans="1:16" s="9" customFormat="1" ht="17.25" customHeight="1" x14ac:dyDescent="0.2">
      <c r="A46"/>
      <c r="B46" s="2"/>
      <c r="C46" s="2"/>
      <c r="D46" s="2"/>
      <c r="E46" s="5"/>
      <c r="F46" s="8"/>
      <c r="G46" s="8"/>
      <c r="H46" s="25"/>
      <c r="I46" s="8"/>
      <c r="J46" s="8"/>
      <c r="K46"/>
    </row>
    <row r="47" spans="1:16" s="9" customFormat="1" ht="17.25" customHeight="1" x14ac:dyDescent="0.2">
      <c r="A47"/>
      <c r="B47" s="2"/>
      <c r="C47" s="2"/>
      <c r="D47" s="2"/>
      <c r="E47" s="5"/>
      <c r="F47" s="12"/>
      <c r="G47" s="12"/>
      <c r="H47" s="26"/>
      <c r="I47" s="11"/>
      <c r="J47" s="11"/>
      <c r="K47"/>
      <c r="L47"/>
      <c r="M47"/>
      <c r="N47"/>
      <c r="O47"/>
      <c r="P47"/>
    </row>
    <row r="48" spans="1:16" x14ac:dyDescent="0.2">
      <c r="F48"/>
      <c r="G48"/>
      <c r="H48" s="29"/>
      <c r="I48" s="43"/>
      <c r="J48" s="43"/>
    </row>
    <row r="49" spans="1:12" x14ac:dyDescent="0.2">
      <c r="F49" s="12"/>
      <c r="G49" s="12"/>
      <c r="H49" s="26"/>
      <c r="I49" s="11"/>
      <c r="J49" s="11"/>
    </row>
    <row r="50" spans="1:12" ht="18" x14ac:dyDescent="0.2">
      <c r="A50" s="1"/>
      <c r="F50" s="10"/>
      <c r="G50" s="10"/>
      <c r="H50" s="26"/>
      <c r="I50" s="11"/>
      <c r="J50" s="11"/>
      <c r="L50" s="16"/>
    </row>
  </sheetData>
  <sheetProtection algorithmName="SHA-512" hashValue="Hf6hp9AgKKoZcNQnGDz5nr7JjiyOaP1P8c3Jz7HeParFsbsJQJvZUlp6DfhZtGR0R+YrINWC+pN7Y37tzWJLRw==" saltValue="AzM1KAzpR1ajQN/KpzP2Fg==" spinCount="100000" sheet="1" objects="1" scenarios="1" selectLockedCells="1"/>
  <mergeCells count="7">
    <mergeCell ref="A1:J1"/>
    <mergeCell ref="F44:H44"/>
    <mergeCell ref="F43:H43"/>
    <mergeCell ref="A3:H3"/>
    <mergeCell ref="A12:H12"/>
    <mergeCell ref="A20:H20"/>
    <mergeCell ref="A25:H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7"/>
  <dimension ref="A1:N15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8.85546875" defaultRowHeight="15" x14ac:dyDescent="0.2"/>
  <cols>
    <col min="1" max="1" width="68" customWidth="1"/>
    <col min="2" max="2" width="12.42578125" style="43" customWidth="1"/>
    <col min="3" max="3" width="12.140625" style="5" customWidth="1"/>
    <col min="4" max="4" width="13.42578125" style="6" customWidth="1"/>
    <col min="5" max="5" width="20.140625" style="6" bestFit="1" customWidth="1"/>
    <col min="6" max="6" width="11.85546875" style="27" customWidth="1"/>
    <col min="7" max="7" width="14.7109375" style="3" customWidth="1"/>
    <col min="8" max="8" width="50.42578125" style="35" customWidth="1"/>
  </cols>
  <sheetData>
    <row r="1" spans="1:14" ht="63.75" customHeight="1" x14ac:dyDescent="0.2">
      <c r="A1" s="233"/>
      <c r="B1" s="233"/>
      <c r="C1" s="233"/>
      <c r="D1" s="233"/>
      <c r="E1" s="233"/>
      <c r="F1" s="233"/>
      <c r="G1" s="233"/>
      <c r="H1" s="233"/>
      <c r="I1" s="60"/>
    </row>
    <row r="2" spans="1:14" ht="38.25" x14ac:dyDescent="0.2">
      <c r="A2" s="21" t="s">
        <v>3</v>
      </c>
      <c r="B2" s="21" t="s">
        <v>166</v>
      </c>
      <c r="C2" s="22" t="s">
        <v>1</v>
      </c>
      <c r="D2" s="22" t="s">
        <v>2</v>
      </c>
      <c r="E2" s="22" t="s">
        <v>55</v>
      </c>
      <c r="F2" s="51" t="s">
        <v>87</v>
      </c>
      <c r="G2" s="23" t="s">
        <v>5</v>
      </c>
      <c r="H2" s="23" t="s">
        <v>35</v>
      </c>
    </row>
    <row r="3" spans="1:14" ht="30" customHeight="1" x14ac:dyDescent="0.2">
      <c r="A3" s="231" t="s">
        <v>225</v>
      </c>
      <c r="B3" s="232"/>
      <c r="C3" s="232"/>
      <c r="D3" s="232"/>
      <c r="E3" s="232"/>
      <c r="F3" s="232"/>
      <c r="G3" s="232"/>
      <c r="H3" s="30"/>
    </row>
    <row r="4" spans="1:14" ht="30" customHeight="1" x14ac:dyDescent="0.2">
      <c r="A4" s="53" t="s">
        <v>218</v>
      </c>
      <c r="B4" s="71" t="s">
        <v>235</v>
      </c>
      <c r="C4" s="18">
        <v>323</v>
      </c>
      <c r="D4" s="38">
        <f>C4*1.27</f>
        <v>410.21</v>
      </c>
      <c r="E4" s="39" t="s">
        <v>96</v>
      </c>
      <c r="F4" s="37"/>
      <c r="G4" s="36">
        <f>C4*F4</f>
        <v>0</v>
      </c>
      <c r="H4" s="30"/>
    </row>
    <row r="5" spans="1:14" ht="30" customHeight="1" x14ac:dyDescent="0.2">
      <c r="A5" s="53" t="s">
        <v>222</v>
      </c>
      <c r="B5" s="71" t="s">
        <v>219</v>
      </c>
      <c r="C5" s="18">
        <v>90</v>
      </c>
      <c r="D5" s="38">
        <f t="shared" ref="D5:D7" si="0">C5*1.27</f>
        <v>114.3</v>
      </c>
      <c r="E5" s="39" t="s">
        <v>96</v>
      </c>
      <c r="F5" s="37"/>
      <c r="G5" s="36">
        <f>C5*F5</f>
        <v>0</v>
      </c>
      <c r="H5" s="30"/>
    </row>
    <row r="6" spans="1:14" ht="30" customHeight="1" x14ac:dyDescent="0.2">
      <c r="A6" s="53" t="s">
        <v>223</v>
      </c>
      <c r="B6" s="71" t="s">
        <v>220</v>
      </c>
      <c r="C6" s="18">
        <v>79</v>
      </c>
      <c r="D6" s="38">
        <f t="shared" si="0"/>
        <v>100.33</v>
      </c>
      <c r="E6" s="39" t="s">
        <v>96</v>
      </c>
      <c r="F6" s="37"/>
      <c r="G6" s="36">
        <f t="shared" ref="G6:G7" si="1">C6*F6</f>
        <v>0</v>
      </c>
      <c r="H6" s="30"/>
    </row>
    <row r="7" spans="1:14" ht="30" customHeight="1" thickBot="1" x14ac:dyDescent="0.25">
      <c r="A7" s="53" t="s">
        <v>224</v>
      </c>
      <c r="B7" s="71" t="s">
        <v>221</v>
      </c>
      <c r="C7" s="18">
        <v>63</v>
      </c>
      <c r="D7" s="38">
        <f t="shared" si="0"/>
        <v>80.010000000000005</v>
      </c>
      <c r="E7" s="39" t="s">
        <v>96</v>
      </c>
      <c r="F7" s="37"/>
      <c r="G7" s="36">
        <f t="shared" si="1"/>
        <v>0</v>
      </c>
      <c r="H7" s="30"/>
    </row>
    <row r="8" spans="1:14" ht="30" customHeight="1" thickBot="1" x14ac:dyDescent="0.25">
      <c r="A8" s="197"/>
      <c r="D8" s="210" t="s">
        <v>6</v>
      </c>
      <c r="E8" s="211"/>
      <c r="F8" s="212"/>
      <c r="G8" s="41">
        <f>SUM(G4:G7)</f>
        <v>0</v>
      </c>
      <c r="H8" s="44"/>
    </row>
    <row r="9" spans="1:14" ht="30" customHeight="1" thickBot="1" x14ac:dyDescent="0.25">
      <c r="D9" s="210" t="s">
        <v>7</v>
      </c>
      <c r="E9" s="211"/>
      <c r="F9" s="211"/>
      <c r="G9" s="41">
        <f>G8*1.27</f>
        <v>0</v>
      </c>
      <c r="H9" s="34"/>
      <c r="I9" s="9"/>
      <c r="J9" s="9"/>
      <c r="K9" s="9"/>
      <c r="L9" s="9"/>
      <c r="M9" s="9"/>
      <c r="N9" s="9"/>
    </row>
    <row r="10" spans="1:14" s="9" customFormat="1" ht="17.25" customHeight="1" x14ac:dyDescent="0.2">
      <c r="A10"/>
      <c r="B10" s="43"/>
      <c r="C10" s="5"/>
      <c r="D10" s="14"/>
      <c r="E10" s="14"/>
      <c r="F10" s="28"/>
      <c r="G10" s="42"/>
      <c r="H10" s="45"/>
      <c r="I10"/>
    </row>
    <row r="11" spans="1:14" s="9" customFormat="1" ht="17.25" customHeight="1" x14ac:dyDescent="0.2">
      <c r="A11"/>
      <c r="B11" s="43"/>
      <c r="C11" s="5"/>
      <c r="D11" s="8"/>
      <c r="E11" s="8"/>
      <c r="F11" s="25"/>
      <c r="G11" s="8"/>
      <c r="H11" s="8"/>
      <c r="I11"/>
    </row>
    <row r="12" spans="1:14" s="9" customFormat="1" ht="17.25" customHeight="1" x14ac:dyDescent="0.2">
      <c r="A12"/>
      <c r="B12" s="43"/>
      <c r="C12" s="5"/>
      <c r="D12" s="12"/>
      <c r="E12" s="12"/>
      <c r="F12" s="26"/>
      <c r="G12" s="11"/>
      <c r="H12" s="11"/>
      <c r="I12"/>
      <c r="J12"/>
      <c r="K12"/>
      <c r="L12"/>
      <c r="M12"/>
      <c r="N12"/>
    </row>
    <row r="13" spans="1:14" x14ac:dyDescent="0.2">
      <c r="D13"/>
      <c r="E13"/>
      <c r="F13" s="29"/>
      <c r="G13" s="43"/>
      <c r="H13" s="43"/>
    </row>
    <row r="14" spans="1:14" x14ac:dyDescent="0.2">
      <c r="D14" s="12"/>
      <c r="E14" s="12"/>
      <c r="F14" s="26"/>
      <c r="G14" s="11"/>
      <c r="H14" s="11"/>
    </row>
    <row r="15" spans="1:14" ht="18" x14ac:dyDescent="0.2">
      <c r="A15" s="1"/>
      <c r="B15" s="1"/>
      <c r="D15" s="10"/>
      <c r="E15" s="10"/>
      <c r="F15" s="26"/>
      <c r="G15" s="11"/>
      <c r="H15" s="11"/>
      <c r="J15" s="16"/>
    </row>
  </sheetData>
  <sheetProtection algorithmName="SHA-512" hashValue="lNFH6nWac8IY6XxqEI/EHfuq7R7A2VM06fFcGpe6tiF+eT17JlMQzVpvXJZjim/3aXMyI/gkMf/hBZ29pUT3nw==" saltValue="NPPVXgxEluekdbC0Bvf24A==" spinCount="100000" sheet="1" objects="1" scenarios="1" selectLockedCells="1"/>
  <mergeCells count="4">
    <mergeCell ref="D8:F8"/>
    <mergeCell ref="D9:F9"/>
    <mergeCell ref="A3:G3"/>
    <mergeCell ref="A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/>
  <dimension ref="A1:O36"/>
  <sheetViews>
    <sheetView workbookViewId="0">
      <pane ySplit="3" topLeftCell="A19" activePane="bottomLeft" state="frozen"/>
      <selection pane="bottomLeft" activeCell="G28" sqref="G18:G28"/>
    </sheetView>
  </sheetViews>
  <sheetFormatPr defaultColWidth="8.85546875" defaultRowHeight="15.75" x14ac:dyDescent="0.2"/>
  <cols>
    <col min="1" max="1" width="55.85546875" bestFit="1" customWidth="1"/>
    <col min="2" max="2" width="22.42578125" style="2" customWidth="1"/>
    <col min="3" max="3" width="12.140625" style="5" customWidth="1"/>
    <col min="4" max="5" width="13.42578125" style="6" customWidth="1"/>
    <col min="6" max="6" width="20.140625" style="6" bestFit="1" customWidth="1"/>
    <col min="7" max="7" width="12.42578125" style="27" customWidth="1"/>
    <col min="8" max="8" width="22.7109375" style="3" customWidth="1"/>
    <col min="9" max="9" width="40.42578125" style="35" customWidth="1"/>
  </cols>
  <sheetData>
    <row r="1" spans="1:10" ht="63.7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</row>
    <row r="2" spans="1:10" ht="37.5" customHeight="1" x14ac:dyDescent="0.2">
      <c r="A2" s="21" t="s">
        <v>3</v>
      </c>
      <c r="B2" s="21" t="s">
        <v>166</v>
      </c>
      <c r="C2" s="22" t="s">
        <v>1</v>
      </c>
      <c r="D2" s="22" t="s">
        <v>2</v>
      </c>
      <c r="E2" s="22" t="s">
        <v>91</v>
      </c>
      <c r="F2" s="22" t="s">
        <v>55</v>
      </c>
      <c r="G2" s="51" t="s">
        <v>87</v>
      </c>
      <c r="H2" s="23" t="s">
        <v>5</v>
      </c>
      <c r="I2" s="23" t="s">
        <v>35</v>
      </c>
    </row>
    <row r="3" spans="1:10" ht="30" customHeight="1" x14ac:dyDescent="0.2">
      <c r="A3" s="231" t="s">
        <v>76</v>
      </c>
      <c r="B3" s="232"/>
      <c r="C3" s="232"/>
      <c r="D3" s="232"/>
      <c r="E3" s="232"/>
      <c r="F3" s="232"/>
      <c r="G3" s="232"/>
      <c r="H3" s="232"/>
      <c r="I3" s="30"/>
    </row>
    <row r="4" spans="1:10" ht="30" customHeight="1" thickBot="1" x14ac:dyDescent="0.25">
      <c r="A4" s="234" t="s">
        <v>100</v>
      </c>
      <c r="B4" s="235"/>
      <c r="C4" s="235"/>
      <c r="D4" s="235"/>
      <c r="E4" s="235"/>
      <c r="F4" s="235"/>
      <c r="G4" s="235"/>
      <c r="H4" s="156"/>
      <c r="I4" s="62"/>
      <c r="J4" s="52"/>
    </row>
    <row r="5" spans="1:10" ht="30" customHeight="1" thickTop="1" x14ac:dyDescent="0.2">
      <c r="A5" s="157" t="s">
        <v>77</v>
      </c>
      <c r="B5" s="158" t="s">
        <v>381</v>
      </c>
      <c r="C5" s="101">
        <v>184</v>
      </c>
      <c r="D5" s="102">
        <f t="shared" ref="D5:D16" si="0">C5*1.27</f>
        <v>233.68</v>
      </c>
      <c r="E5" s="103" t="s">
        <v>96</v>
      </c>
      <c r="F5" s="103" t="s">
        <v>94</v>
      </c>
      <c r="G5" s="104"/>
      <c r="H5" s="159">
        <f>C5*G5</f>
        <v>0</v>
      </c>
      <c r="I5" s="30"/>
    </row>
    <row r="6" spans="1:10" ht="30" customHeight="1" x14ac:dyDescent="0.2">
      <c r="A6" s="160" t="s">
        <v>78</v>
      </c>
      <c r="B6" s="74" t="s">
        <v>382</v>
      </c>
      <c r="C6" s="18">
        <v>119</v>
      </c>
      <c r="D6" s="38">
        <f t="shared" si="0"/>
        <v>151.13</v>
      </c>
      <c r="E6" s="39" t="s">
        <v>96</v>
      </c>
      <c r="F6" s="39" t="s">
        <v>90</v>
      </c>
      <c r="G6" s="37"/>
      <c r="H6" s="161">
        <f>C6*G6</f>
        <v>0</v>
      </c>
      <c r="I6" s="30"/>
    </row>
    <row r="7" spans="1:10" ht="30" customHeight="1" x14ac:dyDescent="0.2">
      <c r="A7" s="160" t="s">
        <v>79</v>
      </c>
      <c r="B7" s="74" t="s">
        <v>640</v>
      </c>
      <c r="C7" s="18">
        <v>216</v>
      </c>
      <c r="D7" s="38">
        <f t="shared" si="0"/>
        <v>274.32</v>
      </c>
      <c r="E7" s="39" t="s">
        <v>96</v>
      </c>
      <c r="F7" s="39" t="s">
        <v>90</v>
      </c>
      <c r="G7" s="37"/>
      <c r="H7" s="161">
        <f>C7*G7</f>
        <v>0</v>
      </c>
      <c r="I7" s="30"/>
    </row>
    <row r="8" spans="1:10" ht="30" customHeight="1" x14ac:dyDescent="0.2">
      <c r="A8" s="184" t="s">
        <v>80</v>
      </c>
      <c r="B8" s="74" t="s">
        <v>383</v>
      </c>
      <c r="C8" s="18">
        <v>410</v>
      </c>
      <c r="D8" s="38">
        <f t="shared" si="0"/>
        <v>520.70000000000005</v>
      </c>
      <c r="E8" s="39" t="s">
        <v>96</v>
      </c>
      <c r="F8" s="39" t="s">
        <v>90</v>
      </c>
      <c r="G8" s="37"/>
      <c r="H8" s="161">
        <f>G8*C8</f>
        <v>0</v>
      </c>
      <c r="I8" s="30"/>
    </row>
    <row r="9" spans="1:10" ht="30" customHeight="1" x14ac:dyDescent="0.2">
      <c r="A9" s="184" t="s">
        <v>81</v>
      </c>
      <c r="B9" s="74" t="s">
        <v>384</v>
      </c>
      <c r="C9" s="18">
        <v>523</v>
      </c>
      <c r="D9" s="38">
        <f t="shared" si="0"/>
        <v>664.21</v>
      </c>
      <c r="E9" s="39" t="s">
        <v>96</v>
      </c>
      <c r="F9" s="39" t="s">
        <v>90</v>
      </c>
      <c r="G9" s="37"/>
      <c r="H9" s="161">
        <f>G9*C9</f>
        <v>0</v>
      </c>
      <c r="I9" s="30"/>
    </row>
    <row r="10" spans="1:10" ht="30" customHeight="1" x14ac:dyDescent="0.2">
      <c r="A10" s="184" t="s">
        <v>82</v>
      </c>
      <c r="B10" s="74" t="s">
        <v>385</v>
      </c>
      <c r="C10" s="4">
        <v>687</v>
      </c>
      <c r="D10" s="20">
        <f t="shared" si="0"/>
        <v>872.49</v>
      </c>
      <c r="E10" s="39" t="s">
        <v>96</v>
      </c>
      <c r="F10" s="39" t="s">
        <v>90</v>
      </c>
      <c r="G10" s="37"/>
      <c r="H10" s="161">
        <f>C10*G10</f>
        <v>0</v>
      </c>
      <c r="I10" s="30"/>
    </row>
    <row r="11" spans="1:10" ht="30" customHeight="1" x14ac:dyDescent="0.2">
      <c r="A11" s="184" t="s">
        <v>97</v>
      </c>
      <c r="B11" s="74" t="s">
        <v>386</v>
      </c>
      <c r="C11" s="18">
        <v>1069</v>
      </c>
      <c r="D11" s="38">
        <f t="shared" si="0"/>
        <v>1357.63</v>
      </c>
      <c r="E11" s="39" t="s">
        <v>96</v>
      </c>
      <c r="F11" s="39" t="s">
        <v>90</v>
      </c>
      <c r="G11" s="37"/>
      <c r="H11" s="161">
        <f>C11*G11</f>
        <v>0</v>
      </c>
      <c r="I11" s="30"/>
    </row>
    <row r="12" spans="1:10" ht="30" customHeight="1" x14ac:dyDescent="0.2">
      <c r="A12" s="184" t="s">
        <v>83</v>
      </c>
      <c r="B12" s="74" t="s">
        <v>311</v>
      </c>
      <c r="C12" s="18">
        <v>784</v>
      </c>
      <c r="D12" s="38">
        <f t="shared" si="0"/>
        <v>995.68000000000006</v>
      </c>
      <c r="E12" s="39" t="s">
        <v>96</v>
      </c>
      <c r="F12" s="39" t="s">
        <v>90</v>
      </c>
      <c r="G12" s="37"/>
      <c r="H12" s="161">
        <f>G12*C12</f>
        <v>0</v>
      </c>
      <c r="I12" s="31"/>
    </row>
    <row r="13" spans="1:10" ht="30" customHeight="1" x14ac:dyDescent="0.2">
      <c r="A13" s="184" t="s">
        <v>98</v>
      </c>
      <c r="B13" s="74" t="s">
        <v>387</v>
      </c>
      <c r="C13" s="18">
        <v>356</v>
      </c>
      <c r="D13" s="38">
        <f t="shared" si="0"/>
        <v>452.12</v>
      </c>
      <c r="E13" s="39" t="s">
        <v>96</v>
      </c>
      <c r="F13" s="39" t="s">
        <v>351</v>
      </c>
      <c r="G13" s="37"/>
      <c r="H13" s="161">
        <f>G13*C13</f>
        <v>0</v>
      </c>
      <c r="I13" s="31"/>
    </row>
    <row r="14" spans="1:10" ht="30" customHeight="1" x14ac:dyDescent="0.2">
      <c r="A14" s="184" t="s">
        <v>84</v>
      </c>
      <c r="B14" s="74" t="s">
        <v>312</v>
      </c>
      <c r="C14" s="18">
        <v>891</v>
      </c>
      <c r="D14" s="38">
        <f t="shared" si="0"/>
        <v>1131.57</v>
      </c>
      <c r="E14" s="39" t="s">
        <v>96</v>
      </c>
      <c r="F14" s="39" t="s">
        <v>90</v>
      </c>
      <c r="G14" s="37"/>
      <c r="H14" s="161">
        <f>G14*C14</f>
        <v>0</v>
      </c>
      <c r="I14" s="30"/>
    </row>
    <row r="15" spans="1:10" ht="30" customHeight="1" x14ac:dyDescent="0.2">
      <c r="A15" s="184" t="s">
        <v>85</v>
      </c>
      <c r="B15" s="74" t="s">
        <v>313</v>
      </c>
      <c r="C15" s="18">
        <v>994</v>
      </c>
      <c r="D15" s="38">
        <f t="shared" si="0"/>
        <v>1262.3800000000001</v>
      </c>
      <c r="E15" s="39" t="s">
        <v>96</v>
      </c>
      <c r="F15" s="39" t="s">
        <v>90</v>
      </c>
      <c r="G15" s="37"/>
      <c r="H15" s="161">
        <f>G15*C15</f>
        <v>0</v>
      </c>
      <c r="I15" s="31"/>
    </row>
    <row r="16" spans="1:10" ht="30" customHeight="1" thickBot="1" x14ac:dyDescent="0.25">
      <c r="A16" s="185" t="s">
        <v>86</v>
      </c>
      <c r="B16" s="163" t="s">
        <v>314</v>
      </c>
      <c r="C16" s="96">
        <v>1512</v>
      </c>
      <c r="D16" s="106">
        <f t="shared" si="0"/>
        <v>1920.24</v>
      </c>
      <c r="E16" s="97" t="s">
        <v>96</v>
      </c>
      <c r="F16" s="97" t="s">
        <v>90</v>
      </c>
      <c r="G16" s="107"/>
      <c r="H16" s="164">
        <f>G16*C16</f>
        <v>0</v>
      </c>
      <c r="I16" s="31"/>
    </row>
    <row r="17" spans="1:15" ht="30" customHeight="1" thickTop="1" thickBot="1" x14ac:dyDescent="0.25">
      <c r="A17" s="236" t="s">
        <v>99</v>
      </c>
      <c r="B17" s="237"/>
      <c r="C17" s="237"/>
      <c r="D17" s="237"/>
      <c r="E17" s="237"/>
      <c r="F17" s="237"/>
      <c r="G17" s="237"/>
      <c r="H17" s="165"/>
      <c r="I17" s="30"/>
    </row>
    <row r="18" spans="1:15" ht="30" customHeight="1" thickTop="1" x14ac:dyDescent="0.2">
      <c r="A18" s="160" t="s">
        <v>147</v>
      </c>
      <c r="B18" s="74">
        <v>1604</v>
      </c>
      <c r="C18" s="18">
        <v>250</v>
      </c>
      <c r="D18" s="38">
        <f>C18*1.27</f>
        <v>317.5</v>
      </c>
      <c r="E18" s="39" t="s">
        <v>148</v>
      </c>
      <c r="F18" s="103" t="s">
        <v>657</v>
      </c>
      <c r="G18" s="104"/>
      <c r="H18" s="159">
        <f>C18*G18</f>
        <v>0</v>
      </c>
      <c r="I18" s="30"/>
    </row>
    <row r="19" spans="1:15" ht="30" customHeight="1" x14ac:dyDescent="0.2">
      <c r="A19" s="160" t="s">
        <v>350</v>
      </c>
      <c r="B19" s="74" t="s">
        <v>381</v>
      </c>
      <c r="C19" s="18">
        <v>3680</v>
      </c>
      <c r="D19" s="38">
        <f t="shared" ref="D19:D28" si="1">C19*1.27</f>
        <v>4673.6000000000004</v>
      </c>
      <c r="E19" s="39" t="s">
        <v>94</v>
      </c>
      <c r="F19" s="39" t="s">
        <v>95</v>
      </c>
      <c r="G19" s="37"/>
      <c r="H19" s="161">
        <f>C19*G19</f>
        <v>0</v>
      </c>
      <c r="I19" s="30"/>
    </row>
    <row r="20" spans="1:15" ht="30" customHeight="1" x14ac:dyDescent="0.2">
      <c r="A20" s="160" t="s">
        <v>78</v>
      </c>
      <c r="B20" s="74" t="s">
        <v>382</v>
      </c>
      <c r="C20" s="18">
        <v>2975</v>
      </c>
      <c r="D20" s="38">
        <f t="shared" si="1"/>
        <v>3778.25</v>
      </c>
      <c r="E20" s="39" t="s">
        <v>90</v>
      </c>
      <c r="F20" s="39" t="s">
        <v>93</v>
      </c>
      <c r="G20" s="37"/>
      <c r="H20" s="161">
        <f>C20*G20</f>
        <v>0</v>
      </c>
      <c r="I20" s="30"/>
    </row>
    <row r="21" spans="1:15" ht="30" customHeight="1" x14ac:dyDescent="0.2">
      <c r="A21" s="160" t="s">
        <v>79</v>
      </c>
      <c r="B21" s="74" t="s">
        <v>640</v>
      </c>
      <c r="C21" s="18">
        <v>5400</v>
      </c>
      <c r="D21" s="38">
        <f t="shared" si="1"/>
        <v>6858</v>
      </c>
      <c r="E21" s="39" t="s">
        <v>90</v>
      </c>
      <c r="F21" s="39" t="s">
        <v>93</v>
      </c>
      <c r="G21" s="37"/>
      <c r="H21" s="161">
        <f>C21*G21</f>
        <v>0</v>
      </c>
      <c r="I21" s="30"/>
    </row>
    <row r="22" spans="1:15" ht="30" customHeight="1" x14ac:dyDescent="0.2">
      <c r="A22" s="160" t="s">
        <v>80</v>
      </c>
      <c r="B22" s="74" t="s">
        <v>383</v>
      </c>
      <c r="C22" s="18">
        <v>10250</v>
      </c>
      <c r="D22" s="38">
        <f t="shared" si="1"/>
        <v>13017.5</v>
      </c>
      <c r="E22" s="39" t="s">
        <v>90</v>
      </c>
      <c r="F22" s="39" t="s">
        <v>93</v>
      </c>
      <c r="G22" s="37"/>
      <c r="H22" s="161">
        <f>G22*C22</f>
        <v>0</v>
      </c>
      <c r="I22" s="30"/>
    </row>
    <row r="23" spans="1:15" ht="30" customHeight="1" x14ac:dyDescent="0.2">
      <c r="A23" s="160" t="s">
        <v>81</v>
      </c>
      <c r="B23" s="74" t="s">
        <v>384</v>
      </c>
      <c r="C23" s="18">
        <v>13075</v>
      </c>
      <c r="D23" s="38">
        <f t="shared" si="1"/>
        <v>16605.25</v>
      </c>
      <c r="E23" s="39" t="s">
        <v>90</v>
      </c>
      <c r="F23" s="39" t="s">
        <v>93</v>
      </c>
      <c r="G23" s="37"/>
      <c r="H23" s="161">
        <f>G23*C23</f>
        <v>0</v>
      </c>
      <c r="I23" s="30"/>
    </row>
    <row r="24" spans="1:15" ht="30" customHeight="1" x14ac:dyDescent="0.2">
      <c r="A24" s="160" t="s">
        <v>82</v>
      </c>
      <c r="B24" s="74" t="s">
        <v>385</v>
      </c>
      <c r="C24" s="4">
        <v>17175</v>
      </c>
      <c r="D24" s="20">
        <f t="shared" si="1"/>
        <v>21812.25</v>
      </c>
      <c r="E24" s="39" t="s">
        <v>90</v>
      </c>
      <c r="F24" s="39" t="s">
        <v>93</v>
      </c>
      <c r="G24" s="37"/>
      <c r="H24" s="161">
        <f>C24*G24</f>
        <v>0</v>
      </c>
      <c r="I24" s="30"/>
    </row>
    <row r="25" spans="1:15" ht="30" customHeight="1" x14ac:dyDescent="0.2">
      <c r="A25" s="160" t="s">
        <v>83</v>
      </c>
      <c r="B25" s="48" t="s">
        <v>311</v>
      </c>
      <c r="C25" s="18">
        <v>11760</v>
      </c>
      <c r="D25" s="38">
        <f t="shared" si="1"/>
        <v>14935.2</v>
      </c>
      <c r="E25" s="39" t="s">
        <v>90</v>
      </c>
      <c r="F25" s="39" t="s">
        <v>92</v>
      </c>
      <c r="G25" s="37"/>
      <c r="H25" s="161">
        <f>G25*C25</f>
        <v>0</v>
      </c>
      <c r="I25" s="31"/>
    </row>
    <row r="26" spans="1:15" ht="30" customHeight="1" x14ac:dyDescent="0.2">
      <c r="A26" s="160" t="s">
        <v>84</v>
      </c>
      <c r="B26" s="48" t="s">
        <v>312</v>
      </c>
      <c r="C26" s="18">
        <v>13365</v>
      </c>
      <c r="D26" s="38">
        <f t="shared" si="1"/>
        <v>16973.55</v>
      </c>
      <c r="E26" s="39" t="s">
        <v>90</v>
      </c>
      <c r="F26" s="39" t="s">
        <v>92</v>
      </c>
      <c r="G26" s="37"/>
      <c r="H26" s="161">
        <f>G26*C26</f>
        <v>0</v>
      </c>
      <c r="I26" s="31"/>
    </row>
    <row r="27" spans="1:15" ht="30" customHeight="1" x14ac:dyDescent="0.2">
      <c r="A27" s="160" t="s">
        <v>85</v>
      </c>
      <c r="B27" s="48" t="s">
        <v>313</v>
      </c>
      <c r="C27" s="18">
        <v>14910</v>
      </c>
      <c r="D27" s="38">
        <f t="shared" si="1"/>
        <v>18935.7</v>
      </c>
      <c r="E27" s="39" t="s">
        <v>90</v>
      </c>
      <c r="F27" s="39" t="s">
        <v>92</v>
      </c>
      <c r="G27" s="37"/>
      <c r="H27" s="161">
        <f>G27*C27</f>
        <v>0</v>
      </c>
      <c r="I27" s="30"/>
    </row>
    <row r="28" spans="1:15" ht="30" customHeight="1" thickBot="1" x14ac:dyDescent="0.25">
      <c r="A28" s="162" t="s">
        <v>86</v>
      </c>
      <c r="B28" s="166" t="s">
        <v>314</v>
      </c>
      <c r="C28" s="96">
        <v>22680</v>
      </c>
      <c r="D28" s="106">
        <f t="shared" si="1"/>
        <v>28803.600000000002</v>
      </c>
      <c r="E28" s="97" t="s">
        <v>90</v>
      </c>
      <c r="F28" s="97" t="s">
        <v>92</v>
      </c>
      <c r="G28" s="107"/>
      <c r="H28" s="164">
        <f>G28*C28</f>
        <v>0</v>
      </c>
      <c r="I28" s="31"/>
    </row>
    <row r="29" spans="1:15" ht="30" customHeight="1" thickTop="1" thickBot="1" x14ac:dyDescent="0.25">
      <c r="D29" s="207" t="s">
        <v>6</v>
      </c>
      <c r="E29" s="208"/>
      <c r="F29" s="208"/>
      <c r="G29" s="209"/>
      <c r="H29" s="140">
        <f>SUM(H18:H28,H5:H16)</f>
        <v>0</v>
      </c>
      <c r="I29" s="44"/>
    </row>
    <row r="30" spans="1:15" ht="30" customHeight="1" thickBot="1" x14ac:dyDescent="0.25">
      <c r="D30" s="210" t="s">
        <v>7</v>
      </c>
      <c r="E30" s="211"/>
      <c r="F30" s="211"/>
      <c r="G30" s="211"/>
      <c r="H30" s="41">
        <f>H29*1.27</f>
        <v>0</v>
      </c>
      <c r="I30" s="34"/>
      <c r="J30" s="9"/>
      <c r="K30" s="9"/>
      <c r="L30" s="9"/>
      <c r="M30" s="9"/>
      <c r="N30" s="9"/>
      <c r="O30" s="9"/>
    </row>
    <row r="31" spans="1:15" s="9" customFormat="1" ht="17.25" customHeight="1" x14ac:dyDescent="0.2">
      <c r="A31"/>
      <c r="B31" s="2"/>
      <c r="C31" s="5"/>
      <c r="D31" s="14"/>
      <c r="E31" s="14"/>
      <c r="F31" s="14"/>
      <c r="G31" s="28"/>
      <c r="H31" s="42"/>
      <c r="I31" s="45"/>
      <c r="J31"/>
    </row>
    <row r="32" spans="1:15" s="9" customFormat="1" ht="17.25" customHeight="1" x14ac:dyDescent="0.2">
      <c r="A32"/>
      <c r="B32" s="2"/>
      <c r="C32" s="5"/>
      <c r="D32" s="8"/>
      <c r="E32" s="8"/>
      <c r="F32" s="8"/>
      <c r="G32" s="25"/>
      <c r="H32" s="8"/>
      <c r="I32" s="8"/>
      <c r="J32"/>
    </row>
    <row r="33" spans="1:15" s="9" customFormat="1" ht="17.25" customHeight="1" x14ac:dyDescent="0.2">
      <c r="A33"/>
      <c r="B33" s="2"/>
      <c r="C33" s="5"/>
      <c r="D33" s="12"/>
      <c r="E33" s="12"/>
      <c r="F33" s="12"/>
      <c r="G33" s="26"/>
      <c r="H33" s="11"/>
      <c r="I33" s="11"/>
      <c r="J33"/>
      <c r="K33"/>
      <c r="L33"/>
      <c r="M33"/>
      <c r="N33"/>
      <c r="O33"/>
    </row>
    <row r="34" spans="1:15" x14ac:dyDescent="0.2">
      <c r="D34"/>
      <c r="E34"/>
      <c r="F34"/>
      <c r="G34" s="29"/>
      <c r="H34" s="43"/>
      <c r="I34" s="43"/>
    </row>
    <row r="35" spans="1:15" x14ac:dyDescent="0.2">
      <c r="D35" s="12"/>
      <c r="E35" s="12"/>
      <c r="F35" s="12"/>
      <c r="G35" s="26"/>
      <c r="H35" s="11"/>
      <c r="I35" s="11"/>
    </row>
    <row r="36" spans="1:15" ht="18" x14ac:dyDescent="0.2">
      <c r="A36" s="1"/>
      <c r="D36" s="10"/>
      <c r="E36" s="10"/>
      <c r="F36" s="10"/>
      <c r="G36" s="26"/>
      <c r="H36" s="11"/>
      <c r="I36" s="11"/>
      <c r="K36" s="16"/>
    </row>
  </sheetData>
  <sheetProtection algorithmName="SHA-512" hashValue="1+l5kYR0VlIVu8OCOwUqHQyjicPcO2BHoH//5BhbRFYLSs6jXlOfaVI+SVE/jtJqC+Blie9FNL3OS6LarFf3Og==" saltValue="s0IxE2pYdziRrlwmOoeaIA==" spinCount="100000" sheet="1" objects="1" scenarios="1" selectLockedCells="1"/>
  <mergeCells count="6">
    <mergeCell ref="A4:G4"/>
    <mergeCell ref="A17:G17"/>
    <mergeCell ref="D30:G30"/>
    <mergeCell ref="A1:I1"/>
    <mergeCell ref="A3:H3"/>
    <mergeCell ref="D29:G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5"/>
  <dimension ref="A1:N64"/>
  <sheetViews>
    <sheetView workbookViewId="0">
      <pane ySplit="2" topLeftCell="A3" activePane="bottomLeft" state="frozen"/>
      <selection pane="bottomLeft" activeCell="F4" sqref="F4"/>
    </sheetView>
  </sheetViews>
  <sheetFormatPr defaultColWidth="8.85546875" defaultRowHeight="15" x14ac:dyDescent="0.2"/>
  <cols>
    <col min="1" max="1" width="68" customWidth="1"/>
    <col min="2" max="2" width="12.85546875" style="43" customWidth="1"/>
    <col min="3" max="3" width="12.140625" style="5" customWidth="1"/>
    <col min="4" max="4" width="13.42578125" style="6" customWidth="1"/>
    <col min="5" max="5" width="20.140625" style="6" bestFit="1" customWidth="1"/>
    <col min="6" max="6" width="11.85546875" style="27" customWidth="1"/>
    <col min="7" max="7" width="14.7109375" style="3" customWidth="1"/>
    <col min="8" max="8" width="50.42578125" style="35" customWidth="1"/>
  </cols>
  <sheetData>
    <row r="1" spans="1:9" ht="63.75" customHeight="1" x14ac:dyDescent="0.2">
      <c r="A1" s="233"/>
      <c r="B1" s="233"/>
      <c r="C1" s="233"/>
      <c r="D1" s="233"/>
      <c r="E1" s="233"/>
      <c r="F1" s="233"/>
      <c r="G1" s="233"/>
      <c r="H1" s="233"/>
      <c r="I1" s="60"/>
    </row>
    <row r="2" spans="1:9" ht="37.5" customHeight="1" x14ac:dyDescent="0.2">
      <c r="A2" s="21" t="s">
        <v>3</v>
      </c>
      <c r="B2" s="21" t="s">
        <v>166</v>
      </c>
      <c r="C2" s="22" t="s">
        <v>1</v>
      </c>
      <c r="D2" s="22" t="s">
        <v>2</v>
      </c>
      <c r="E2" s="22" t="s">
        <v>55</v>
      </c>
      <c r="F2" s="51" t="s">
        <v>87</v>
      </c>
      <c r="G2" s="23" t="s">
        <v>5</v>
      </c>
      <c r="H2" s="23" t="s">
        <v>35</v>
      </c>
    </row>
    <row r="3" spans="1:9" ht="30" customHeight="1" thickBot="1" x14ac:dyDescent="0.25">
      <c r="A3" s="240" t="s">
        <v>101</v>
      </c>
      <c r="B3" s="241"/>
      <c r="C3" s="241"/>
      <c r="D3" s="241"/>
      <c r="E3" s="241"/>
      <c r="F3" s="167"/>
      <c r="G3" s="167"/>
      <c r="H3" s="30"/>
    </row>
    <row r="4" spans="1:9" ht="30" customHeight="1" thickTop="1" x14ac:dyDescent="0.2">
      <c r="A4" s="168" t="s">
        <v>237</v>
      </c>
      <c r="B4" s="169">
        <v>1308</v>
      </c>
      <c r="C4" s="101">
        <v>120</v>
      </c>
      <c r="D4" s="102">
        <f>C4*1.27</f>
        <v>152.4</v>
      </c>
      <c r="E4" s="103" t="s">
        <v>102</v>
      </c>
      <c r="F4" s="104"/>
      <c r="G4" s="159">
        <f>C4*F4</f>
        <v>0</v>
      </c>
      <c r="H4" s="30"/>
    </row>
    <row r="5" spans="1:9" ht="30" customHeight="1" x14ac:dyDescent="0.2">
      <c r="A5" s="170" t="s">
        <v>236</v>
      </c>
      <c r="B5" s="71">
        <v>2057</v>
      </c>
      <c r="C5" s="18">
        <v>120</v>
      </c>
      <c r="D5" s="38">
        <f>C5*1.27</f>
        <v>152.4</v>
      </c>
      <c r="E5" s="39" t="s">
        <v>102</v>
      </c>
      <c r="F5" s="37"/>
      <c r="G5" s="161">
        <f>C5*F5</f>
        <v>0</v>
      </c>
      <c r="H5" s="30"/>
    </row>
    <row r="6" spans="1:9" ht="30" customHeight="1" x14ac:dyDescent="0.2">
      <c r="A6" s="170" t="s">
        <v>18</v>
      </c>
      <c r="B6" s="71">
        <v>1728</v>
      </c>
      <c r="C6" s="18">
        <v>210</v>
      </c>
      <c r="D6" s="38">
        <f t="shared" ref="D6:D19" si="0">C6*1.27</f>
        <v>266.7</v>
      </c>
      <c r="E6" s="39" t="s">
        <v>15</v>
      </c>
      <c r="F6" s="37"/>
      <c r="G6" s="161">
        <f>C6*F6</f>
        <v>0</v>
      </c>
      <c r="H6" s="30"/>
    </row>
    <row r="7" spans="1:9" ht="30" customHeight="1" x14ac:dyDescent="0.2">
      <c r="A7" s="170" t="s">
        <v>105</v>
      </c>
      <c r="B7" s="71" t="s">
        <v>641</v>
      </c>
      <c r="C7" s="18">
        <v>199</v>
      </c>
      <c r="D7" s="38">
        <f t="shared" si="0"/>
        <v>252.73</v>
      </c>
      <c r="E7" s="39" t="s">
        <v>15</v>
      </c>
      <c r="F7" s="37"/>
      <c r="G7" s="161">
        <f t="shared" ref="G7:G19" si="1">C7*F7</f>
        <v>0</v>
      </c>
      <c r="H7" s="30"/>
    </row>
    <row r="8" spans="1:9" ht="30" customHeight="1" x14ac:dyDescent="0.2">
      <c r="A8" s="170" t="s">
        <v>19</v>
      </c>
      <c r="B8" s="71">
        <v>1729</v>
      </c>
      <c r="C8" s="18">
        <v>199</v>
      </c>
      <c r="D8" s="38">
        <f t="shared" si="0"/>
        <v>252.73</v>
      </c>
      <c r="E8" s="39" t="s">
        <v>15</v>
      </c>
      <c r="F8" s="37"/>
      <c r="G8" s="161">
        <f t="shared" si="1"/>
        <v>0</v>
      </c>
      <c r="H8" s="30"/>
    </row>
    <row r="9" spans="1:9" ht="30" customHeight="1" x14ac:dyDescent="0.2">
      <c r="A9" s="170" t="s">
        <v>103</v>
      </c>
      <c r="B9" s="71">
        <v>1302</v>
      </c>
      <c r="C9" s="18">
        <v>362</v>
      </c>
      <c r="D9" s="38">
        <f t="shared" si="0"/>
        <v>459.74</v>
      </c>
      <c r="E9" s="39" t="s">
        <v>102</v>
      </c>
      <c r="F9" s="37"/>
      <c r="G9" s="161">
        <f t="shared" si="1"/>
        <v>0</v>
      </c>
      <c r="H9" s="30"/>
    </row>
    <row r="10" spans="1:9" ht="30" customHeight="1" x14ac:dyDescent="0.2">
      <c r="A10" s="170" t="s">
        <v>20</v>
      </c>
      <c r="B10" s="71">
        <v>1875</v>
      </c>
      <c r="C10" s="18">
        <v>239</v>
      </c>
      <c r="D10" s="38">
        <f t="shared" si="0"/>
        <v>303.53000000000003</v>
      </c>
      <c r="E10" s="39" t="s">
        <v>15</v>
      </c>
      <c r="F10" s="37"/>
      <c r="G10" s="161">
        <f t="shared" si="1"/>
        <v>0</v>
      </c>
      <c r="H10" s="30"/>
    </row>
    <row r="11" spans="1:9" ht="30" customHeight="1" x14ac:dyDescent="0.2">
      <c r="A11" s="170" t="s">
        <v>104</v>
      </c>
      <c r="B11" s="71">
        <v>1646</v>
      </c>
      <c r="C11" s="18">
        <v>326</v>
      </c>
      <c r="D11" s="38">
        <f t="shared" si="0"/>
        <v>414.02</v>
      </c>
      <c r="E11" s="39" t="s">
        <v>15</v>
      </c>
      <c r="F11" s="37"/>
      <c r="G11" s="161">
        <f t="shared" si="1"/>
        <v>0</v>
      </c>
      <c r="H11" s="30"/>
    </row>
    <row r="12" spans="1:9" ht="30" customHeight="1" x14ac:dyDescent="0.2">
      <c r="A12" s="170" t="s">
        <v>149</v>
      </c>
      <c r="B12" s="71" t="s">
        <v>322</v>
      </c>
      <c r="C12" s="18">
        <v>250</v>
      </c>
      <c r="D12" s="38">
        <f t="shared" si="0"/>
        <v>317.5</v>
      </c>
      <c r="E12" s="39" t="s">
        <v>102</v>
      </c>
      <c r="F12" s="37"/>
      <c r="G12" s="161">
        <f t="shared" si="1"/>
        <v>0</v>
      </c>
      <c r="H12" s="30"/>
    </row>
    <row r="13" spans="1:9" ht="30" customHeight="1" x14ac:dyDescent="0.2">
      <c r="A13" s="170" t="s">
        <v>106</v>
      </c>
      <c r="B13" s="71" t="s">
        <v>323</v>
      </c>
      <c r="C13" s="18">
        <v>119</v>
      </c>
      <c r="D13" s="38">
        <f t="shared" si="0"/>
        <v>151.13</v>
      </c>
      <c r="E13" s="39" t="s">
        <v>102</v>
      </c>
      <c r="F13" s="37"/>
      <c r="G13" s="161">
        <f t="shared" si="1"/>
        <v>0</v>
      </c>
      <c r="H13" s="30"/>
    </row>
    <row r="14" spans="1:9" ht="30" customHeight="1" x14ac:dyDescent="0.2">
      <c r="A14" s="170" t="s">
        <v>107</v>
      </c>
      <c r="B14" s="71" t="s">
        <v>324</v>
      </c>
      <c r="C14" s="18">
        <v>145</v>
      </c>
      <c r="D14" s="38">
        <f t="shared" si="0"/>
        <v>184.15</v>
      </c>
      <c r="E14" s="39" t="s">
        <v>102</v>
      </c>
      <c r="F14" s="37"/>
      <c r="G14" s="161">
        <f t="shared" si="1"/>
        <v>0</v>
      </c>
      <c r="H14" s="30"/>
    </row>
    <row r="15" spans="1:9" ht="30" customHeight="1" x14ac:dyDescent="0.2">
      <c r="A15" s="170" t="s">
        <v>108</v>
      </c>
      <c r="B15" s="71" t="s">
        <v>325</v>
      </c>
      <c r="C15" s="18">
        <v>419</v>
      </c>
      <c r="D15" s="38">
        <f t="shared" si="0"/>
        <v>532.13</v>
      </c>
      <c r="E15" s="39" t="s">
        <v>15</v>
      </c>
      <c r="F15" s="37"/>
      <c r="G15" s="161">
        <f t="shared" si="1"/>
        <v>0</v>
      </c>
      <c r="H15" s="30"/>
    </row>
    <row r="16" spans="1:9" ht="30" customHeight="1" x14ac:dyDescent="0.2">
      <c r="A16" s="170" t="s">
        <v>109</v>
      </c>
      <c r="B16" s="71" t="s">
        <v>326</v>
      </c>
      <c r="C16" s="18">
        <v>599</v>
      </c>
      <c r="D16" s="38">
        <f t="shared" si="0"/>
        <v>760.73</v>
      </c>
      <c r="E16" s="39" t="s">
        <v>102</v>
      </c>
      <c r="F16" s="37"/>
      <c r="G16" s="161">
        <f t="shared" si="1"/>
        <v>0</v>
      </c>
      <c r="H16" s="30"/>
    </row>
    <row r="17" spans="1:8" ht="30" customHeight="1" x14ac:dyDescent="0.2">
      <c r="A17" s="170" t="s">
        <v>110</v>
      </c>
      <c r="B17" s="71" t="s">
        <v>642</v>
      </c>
      <c r="C17" s="18">
        <v>246</v>
      </c>
      <c r="D17" s="38">
        <f t="shared" si="0"/>
        <v>312.42</v>
      </c>
      <c r="E17" s="39" t="s">
        <v>102</v>
      </c>
      <c r="F17" s="37"/>
      <c r="G17" s="161">
        <f t="shared" si="1"/>
        <v>0</v>
      </c>
      <c r="H17" s="30"/>
    </row>
    <row r="18" spans="1:8" ht="30" customHeight="1" x14ac:dyDescent="0.2">
      <c r="A18" s="170" t="s">
        <v>111</v>
      </c>
      <c r="B18" s="71" t="s">
        <v>327</v>
      </c>
      <c r="C18" s="18">
        <v>1022</v>
      </c>
      <c r="D18" s="38">
        <f t="shared" si="0"/>
        <v>1297.94</v>
      </c>
      <c r="E18" s="39" t="s">
        <v>102</v>
      </c>
      <c r="F18" s="37"/>
      <c r="G18" s="161">
        <f t="shared" si="1"/>
        <v>0</v>
      </c>
      <c r="H18" s="30"/>
    </row>
    <row r="19" spans="1:8" ht="30" customHeight="1" thickBot="1" x14ac:dyDescent="0.25">
      <c r="A19" s="171" t="s">
        <v>112</v>
      </c>
      <c r="B19" s="172" t="s">
        <v>328</v>
      </c>
      <c r="C19" s="96">
        <v>394</v>
      </c>
      <c r="D19" s="106">
        <f t="shared" si="0"/>
        <v>500.38</v>
      </c>
      <c r="E19" s="97" t="s">
        <v>102</v>
      </c>
      <c r="F19" s="107"/>
      <c r="G19" s="164">
        <f t="shared" si="1"/>
        <v>0</v>
      </c>
      <c r="H19" s="30"/>
    </row>
    <row r="20" spans="1:8" ht="30" customHeight="1" thickTop="1" thickBot="1" x14ac:dyDescent="0.25">
      <c r="A20" s="238" t="s">
        <v>113</v>
      </c>
      <c r="B20" s="239"/>
      <c r="C20" s="239"/>
      <c r="D20" s="239"/>
      <c r="E20" s="239"/>
      <c r="F20" s="239"/>
      <c r="G20" s="173"/>
      <c r="H20" s="30"/>
    </row>
    <row r="21" spans="1:8" ht="30" customHeight="1" thickTop="1" x14ac:dyDescent="0.2">
      <c r="A21" s="157" t="s">
        <v>245</v>
      </c>
      <c r="B21" s="174" t="s">
        <v>244</v>
      </c>
      <c r="C21" s="101">
        <v>350</v>
      </c>
      <c r="D21" s="102">
        <f t="shared" ref="D21:D28" si="2">C21*1.27</f>
        <v>444.5</v>
      </c>
      <c r="E21" s="103" t="s">
        <v>102</v>
      </c>
      <c r="F21" s="104"/>
      <c r="G21" s="159">
        <f t="shared" ref="G21:G28" si="3">C21*F21</f>
        <v>0</v>
      </c>
      <c r="H21" s="30"/>
    </row>
    <row r="22" spans="1:8" ht="30" customHeight="1" x14ac:dyDescent="0.2">
      <c r="A22" s="160" t="s">
        <v>242</v>
      </c>
      <c r="B22" s="72" t="s">
        <v>243</v>
      </c>
      <c r="C22" s="18">
        <v>340</v>
      </c>
      <c r="D22" s="38">
        <f t="shared" si="2"/>
        <v>431.8</v>
      </c>
      <c r="E22" s="39" t="s">
        <v>102</v>
      </c>
      <c r="F22" s="37"/>
      <c r="G22" s="161">
        <f t="shared" si="3"/>
        <v>0</v>
      </c>
      <c r="H22" s="30"/>
    </row>
    <row r="23" spans="1:8" ht="30" customHeight="1" x14ac:dyDescent="0.2">
      <c r="A23" s="160" t="s">
        <v>114</v>
      </c>
      <c r="B23" s="76" t="s">
        <v>388</v>
      </c>
      <c r="C23" s="18">
        <v>508</v>
      </c>
      <c r="D23" s="38">
        <f t="shared" si="2"/>
        <v>645.16</v>
      </c>
      <c r="E23" s="39" t="s">
        <v>102</v>
      </c>
      <c r="F23" s="37"/>
      <c r="G23" s="161">
        <f t="shared" si="3"/>
        <v>0</v>
      </c>
      <c r="H23" s="30"/>
    </row>
    <row r="24" spans="1:8" ht="30" customHeight="1" x14ac:dyDescent="0.2">
      <c r="A24" s="175" t="s">
        <v>239</v>
      </c>
      <c r="B24" s="73" t="s">
        <v>241</v>
      </c>
      <c r="C24" s="18">
        <v>1299</v>
      </c>
      <c r="D24" s="38">
        <f t="shared" si="2"/>
        <v>1649.73</v>
      </c>
      <c r="E24" s="39" t="s">
        <v>102</v>
      </c>
      <c r="F24" s="37"/>
      <c r="G24" s="161">
        <f t="shared" si="3"/>
        <v>0</v>
      </c>
      <c r="H24" s="30"/>
    </row>
    <row r="25" spans="1:8" ht="30" customHeight="1" x14ac:dyDescent="0.2">
      <c r="A25" s="175" t="s">
        <v>240</v>
      </c>
      <c r="B25" s="73" t="s">
        <v>329</v>
      </c>
      <c r="C25" s="18">
        <v>1699</v>
      </c>
      <c r="D25" s="38">
        <f t="shared" si="2"/>
        <v>2157.73</v>
      </c>
      <c r="E25" s="39" t="s">
        <v>102</v>
      </c>
      <c r="F25" s="37"/>
      <c r="G25" s="161">
        <f t="shared" si="3"/>
        <v>0</v>
      </c>
      <c r="H25" s="30"/>
    </row>
    <row r="26" spans="1:8" ht="30" customHeight="1" x14ac:dyDescent="0.2">
      <c r="A26" s="176" t="s">
        <v>115</v>
      </c>
      <c r="B26" s="73" t="s">
        <v>330</v>
      </c>
      <c r="C26" s="18">
        <v>1499</v>
      </c>
      <c r="D26" s="38">
        <f t="shared" si="2"/>
        <v>1903.73</v>
      </c>
      <c r="E26" s="39" t="s">
        <v>102</v>
      </c>
      <c r="F26" s="37"/>
      <c r="G26" s="161">
        <f t="shared" si="3"/>
        <v>0</v>
      </c>
      <c r="H26" s="30"/>
    </row>
    <row r="27" spans="1:8" ht="30" customHeight="1" x14ac:dyDescent="0.2">
      <c r="A27" s="176" t="s">
        <v>116</v>
      </c>
      <c r="B27" s="73" t="s">
        <v>331</v>
      </c>
      <c r="C27" s="18">
        <v>1899</v>
      </c>
      <c r="D27" s="38">
        <f t="shared" si="2"/>
        <v>2411.73</v>
      </c>
      <c r="E27" s="39" t="s">
        <v>102</v>
      </c>
      <c r="F27" s="37"/>
      <c r="G27" s="161">
        <f t="shared" si="3"/>
        <v>0</v>
      </c>
      <c r="H27" s="30"/>
    </row>
    <row r="28" spans="1:8" ht="30" customHeight="1" thickBot="1" x14ac:dyDescent="0.25">
      <c r="A28" s="177" t="s">
        <v>117</v>
      </c>
      <c r="B28" s="178" t="s">
        <v>332</v>
      </c>
      <c r="C28" s="96">
        <v>1408</v>
      </c>
      <c r="D28" s="106">
        <f t="shared" si="2"/>
        <v>1788.16</v>
      </c>
      <c r="E28" s="97" t="s">
        <v>102</v>
      </c>
      <c r="F28" s="107"/>
      <c r="G28" s="164">
        <f t="shared" si="3"/>
        <v>0</v>
      </c>
      <c r="H28" s="30"/>
    </row>
    <row r="29" spans="1:8" ht="30" customHeight="1" thickTop="1" thickBot="1" x14ac:dyDescent="0.25">
      <c r="A29" s="238">
        <v>1</v>
      </c>
      <c r="B29" s="239"/>
      <c r="C29" s="239"/>
      <c r="D29" s="239"/>
      <c r="E29" s="239"/>
      <c r="F29" s="239"/>
      <c r="G29" s="173"/>
      <c r="H29" s="30"/>
    </row>
    <row r="30" spans="1:8" ht="30" customHeight="1" thickTop="1" x14ac:dyDescent="0.2">
      <c r="A30" s="157" t="s">
        <v>118</v>
      </c>
      <c r="B30" s="174">
        <v>530000</v>
      </c>
      <c r="C30" s="101">
        <v>199</v>
      </c>
      <c r="D30" s="102">
        <f t="shared" ref="D30:D38" si="4">C30*1.27</f>
        <v>252.73</v>
      </c>
      <c r="E30" s="103" t="s">
        <v>15</v>
      </c>
      <c r="F30" s="104"/>
      <c r="G30" s="159">
        <f t="shared" ref="G30:G38" si="5">C30*F30</f>
        <v>0</v>
      </c>
      <c r="H30" s="30"/>
    </row>
    <row r="31" spans="1:8" ht="30" customHeight="1" x14ac:dyDescent="0.2">
      <c r="A31" s="175" t="s">
        <v>246</v>
      </c>
      <c r="B31" s="73" t="s">
        <v>315</v>
      </c>
      <c r="C31" s="18">
        <v>599</v>
      </c>
      <c r="D31" s="38">
        <f t="shared" si="4"/>
        <v>760.73</v>
      </c>
      <c r="E31" s="39" t="s">
        <v>102</v>
      </c>
      <c r="F31" s="37"/>
      <c r="G31" s="161">
        <f t="shared" si="5"/>
        <v>0</v>
      </c>
      <c r="H31" s="30"/>
    </row>
    <row r="32" spans="1:8" ht="30" customHeight="1" x14ac:dyDescent="0.2">
      <c r="A32" s="176" t="s">
        <v>152</v>
      </c>
      <c r="B32" s="73" t="s">
        <v>316</v>
      </c>
      <c r="C32" s="18">
        <v>1375</v>
      </c>
      <c r="D32" s="38">
        <f t="shared" si="4"/>
        <v>1746.25</v>
      </c>
      <c r="E32" s="39" t="s">
        <v>15</v>
      </c>
      <c r="F32" s="37"/>
      <c r="G32" s="161">
        <f t="shared" si="5"/>
        <v>0</v>
      </c>
      <c r="H32" s="30"/>
    </row>
    <row r="33" spans="1:8" ht="30" customHeight="1" x14ac:dyDescent="0.2">
      <c r="A33" s="176" t="s">
        <v>153</v>
      </c>
      <c r="B33" s="73" t="s">
        <v>318</v>
      </c>
      <c r="C33" s="18">
        <v>1375</v>
      </c>
      <c r="D33" s="38">
        <f t="shared" ref="D33:D35" si="6">C33*1.27</f>
        <v>1746.25</v>
      </c>
      <c r="E33" s="39" t="s">
        <v>15</v>
      </c>
      <c r="F33" s="37"/>
      <c r="G33" s="161">
        <f t="shared" si="5"/>
        <v>0</v>
      </c>
      <c r="H33" s="30"/>
    </row>
    <row r="34" spans="1:8" ht="30" customHeight="1" x14ac:dyDescent="0.2">
      <c r="A34" s="176" t="s">
        <v>154</v>
      </c>
      <c r="B34" s="73" t="s">
        <v>317</v>
      </c>
      <c r="C34" s="18">
        <v>1375</v>
      </c>
      <c r="D34" s="38">
        <f t="shared" si="6"/>
        <v>1746.25</v>
      </c>
      <c r="E34" s="39" t="s">
        <v>15</v>
      </c>
      <c r="F34" s="37"/>
      <c r="G34" s="161">
        <f t="shared" si="5"/>
        <v>0</v>
      </c>
      <c r="H34" s="30"/>
    </row>
    <row r="35" spans="1:8" ht="30" customHeight="1" x14ac:dyDescent="0.2">
      <c r="A35" s="176" t="s">
        <v>155</v>
      </c>
      <c r="B35" s="73" t="s">
        <v>319</v>
      </c>
      <c r="C35" s="18">
        <v>1375</v>
      </c>
      <c r="D35" s="38">
        <f t="shared" si="6"/>
        <v>1746.25</v>
      </c>
      <c r="E35" s="39" t="s">
        <v>15</v>
      </c>
      <c r="F35" s="37"/>
      <c r="G35" s="161">
        <f t="shared" si="5"/>
        <v>0</v>
      </c>
      <c r="H35" s="30"/>
    </row>
    <row r="36" spans="1:8" ht="30" customHeight="1" x14ac:dyDescent="0.2">
      <c r="A36" s="176" t="s">
        <v>120</v>
      </c>
      <c r="B36" s="73" t="s">
        <v>320</v>
      </c>
      <c r="C36" s="18">
        <v>499</v>
      </c>
      <c r="D36" s="38">
        <f t="shared" si="4"/>
        <v>633.73</v>
      </c>
      <c r="E36" s="39" t="s">
        <v>102</v>
      </c>
      <c r="F36" s="37"/>
      <c r="G36" s="161">
        <f t="shared" si="5"/>
        <v>0</v>
      </c>
      <c r="H36" s="30"/>
    </row>
    <row r="37" spans="1:8" ht="30" customHeight="1" x14ac:dyDescent="0.2">
      <c r="A37" s="176" t="s">
        <v>119</v>
      </c>
      <c r="B37" s="73" t="s">
        <v>321</v>
      </c>
      <c r="C37" s="18">
        <v>164</v>
      </c>
      <c r="D37" s="38">
        <f t="shared" si="4"/>
        <v>208.28</v>
      </c>
      <c r="E37" s="39" t="s">
        <v>102</v>
      </c>
      <c r="F37" s="37"/>
      <c r="G37" s="161">
        <f t="shared" si="5"/>
        <v>0</v>
      </c>
      <c r="H37" s="30"/>
    </row>
    <row r="38" spans="1:8" ht="30" customHeight="1" thickBot="1" x14ac:dyDescent="0.25">
      <c r="A38" s="177" t="s">
        <v>124</v>
      </c>
      <c r="B38" s="178">
        <v>704</v>
      </c>
      <c r="C38" s="96">
        <v>195</v>
      </c>
      <c r="D38" s="106">
        <f t="shared" si="4"/>
        <v>247.65</v>
      </c>
      <c r="E38" s="97" t="s">
        <v>102</v>
      </c>
      <c r="F38" s="107"/>
      <c r="G38" s="164">
        <f t="shared" si="5"/>
        <v>0</v>
      </c>
      <c r="H38" s="30"/>
    </row>
    <row r="39" spans="1:8" ht="30" customHeight="1" thickTop="1" thickBot="1" x14ac:dyDescent="0.25">
      <c r="A39" s="238"/>
      <c r="B39" s="239"/>
      <c r="C39" s="239"/>
      <c r="D39" s="239"/>
      <c r="E39" s="239"/>
      <c r="F39" s="239"/>
      <c r="G39" s="173"/>
      <c r="H39" s="31"/>
    </row>
    <row r="40" spans="1:8" ht="30" customHeight="1" thickTop="1" x14ac:dyDescent="0.2">
      <c r="A40" s="157" t="s">
        <v>125</v>
      </c>
      <c r="B40" s="174" t="s">
        <v>333</v>
      </c>
      <c r="C40" s="101">
        <v>3534</v>
      </c>
      <c r="D40" s="102">
        <f t="shared" ref="D40:D56" si="7">C40*1.27</f>
        <v>4488.18</v>
      </c>
      <c r="E40" s="103" t="s">
        <v>102</v>
      </c>
      <c r="F40" s="104"/>
      <c r="G40" s="159">
        <f t="shared" ref="G40:G46" si="8">C40*F40</f>
        <v>0</v>
      </c>
      <c r="H40" s="30"/>
    </row>
    <row r="41" spans="1:8" ht="30" customHeight="1" x14ac:dyDescent="0.2">
      <c r="A41" s="160" t="s">
        <v>126</v>
      </c>
      <c r="B41" s="72" t="s">
        <v>334</v>
      </c>
      <c r="C41" s="18">
        <v>915</v>
      </c>
      <c r="D41" s="38">
        <f t="shared" si="7"/>
        <v>1162.05</v>
      </c>
      <c r="E41" s="39" t="s">
        <v>102</v>
      </c>
      <c r="F41" s="37"/>
      <c r="G41" s="161">
        <f t="shared" si="8"/>
        <v>0</v>
      </c>
      <c r="H41" s="31"/>
    </row>
    <row r="42" spans="1:8" ht="30" customHeight="1" x14ac:dyDescent="0.2">
      <c r="A42" s="160" t="s">
        <v>247</v>
      </c>
      <c r="B42" s="72" t="s">
        <v>248</v>
      </c>
      <c r="C42" s="18">
        <v>345</v>
      </c>
      <c r="D42" s="38">
        <f t="shared" si="7"/>
        <v>438.15000000000003</v>
      </c>
      <c r="E42" s="39"/>
      <c r="F42" s="37"/>
      <c r="G42" s="161">
        <f t="shared" si="8"/>
        <v>0</v>
      </c>
      <c r="H42" s="31"/>
    </row>
    <row r="43" spans="1:8" ht="30" customHeight="1" x14ac:dyDescent="0.2">
      <c r="A43" s="160" t="s">
        <v>127</v>
      </c>
      <c r="B43" s="72" t="s">
        <v>335</v>
      </c>
      <c r="C43" s="18">
        <v>1300</v>
      </c>
      <c r="D43" s="38">
        <f t="shared" si="7"/>
        <v>1651</v>
      </c>
      <c r="E43" s="39" t="s">
        <v>102</v>
      </c>
      <c r="F43" s="37"/>
      <c r="G43" s="161">
        <f t="shared" si="8"/>
        <v>0</v>
      </c>
      <c r="H43" s="31"/>
    </row>
    <row r="44" spans="1:8" ht="30" customHeight="1" x14ac:dyDescent="0.2">
      <c r="A44" s="160" t="s">
        <v>238</v>
      </c>
      <c r="B44" s="72">
        <v>1723</v>
      </c>
      <c r="C44" s="18">
        <v>1066</v>
      </c>
      <c r="D44" s="38">
        <f t="shared" si="7"/>
        <v>1353.82</v>
      </c>
      <c r="E44" s="39" t="s">
        <v>102</v>
      </c>
      <c r="F44" s="37"/>
      <c r="G44" s="161">
        <f t="shared" si="8"/>
        <v>0</v>
      </c>
      <c r="H44" s="31"/>
    </row>
    <row r="45" spans="1:8" ht="30" customHeight="1" x14ac:dyDescent="0.2">
      <c r="A45" s="160" t="s">
        <v>128</v>
      </c>
      <c r="B45" s="72" t="s">
        <v>336</v>
      </c>
      <c r="C45" s="18">
        <v>960</v>
      </c>
      <c r="D45" s="38">
        <f t="shared" si="7"/>
        <v>1219.2</v>
      </c>
      <c r="E45" s="39" t="s">
        <v>102</v>
      </c>
      <c r="F45" s="37"/>
      <c r="G45" s="161">
        <f t="shared" si="8"/>
        <v>0</v>
      </c>
      <c r="H45" s="31"/>
    </row>
    <row r="46" spans="1:8" ht="30" customHeight="1" x14ac:dyDescent="0.2">
      <c r="A46" s="160" t="s">
        <v>129</v>
      </c>
      <c r="B46" s="72" t="s">
        <v>337</v>
      </c>
      <c r="C46" s="58">
        <v>14.7</v>
      </c>
      <c r="D46" s="38">
        <f t="shared" si="7"/>
        <v>18.669</v>
      </c>
      <c r="E46" s="39" t="s">
        <v>102</v>
      </c>
      <c r="F46" s="37"/>
      <c r="G46" s="161">
        <f t="shared" si="8"/>
        <v>0</v>
      </c>
      <c r="H46" s="31"/>
    </row>
    <row r="47" spans="1:8" ht="30" customHeight="1" x14ac:dyDescent="0.2">
      <c r="A47" s="160" t="s">
        <v>130</v>
      </c>
      <c r="B47" s="72">
        <v>1785</v>
      </c>
      <c r="C47" s="18">
        <v>2420</v>
      </c>
      <c r="D47" s="38">
        <f t="shared" si="7"/>
        <v>3073.4</v>
      </c>
      <c r="E47" s="39" t="s">
        <v>15</v>
      </c>
      <c r="F47" s="37"/>
      <c r="G47" s="161">
        <f>C47*F47</f>
        <v>0</v>
      </c>
      <c r="H47" s="31"/>
    </row>
    <row r="48" spans="1:8" ht="30" customHeight="1" x14ac:dyDescent="0.2">
      <c r="A48" s="160" t="s">
        <v>131</v>
      </c>
      <c r="B48" s="72" t="s">
        <v>338</v>
      </c>
      <c r="C48" s="18">
        <v>2889</v>
      </c>
      <c r="D48" s="38">
        <f t="shared" si="7"/>
        <v>3669.03</v>
      </c>
      <c r="E48" s="39" t="s">
        <v>15</v>
      </c>
      <c r="F48" s="37"/>
      <c r="G48" s="161">
        <f>C48*F48</f>
        <v>0</v>
      </c>
      <c r="H48" s="31"/>
    </row>
    <row r="49" spans="1:14" ht="30" customHeight="1" x14ac:dyDescent="0.2">
      <c r="A49" s="160" t="s">
        <v>132</v>
      </c>
      <c r="B49" s="72" t="s">
        <v>339</v>
      </c>
      <c r="C49" s="18">
        <v>266</v>
      </c>
      <c r="D49" s="38">
        <f t="shared" si="7"/>
        <v>337.82</v>
      </c>
      <c r="E49" s="39" t="s">
        <v>102</v>
      </c>
      <c r="F49" s="37"/>
      <c r="G49" s="161">
        <f t="shared" ref="G49:G56" si="9">C49*F49</f>
        <v>0</v>
      </c>
      <c r="H49" s="31"/>
    </row>
    <row r="50" spans="1:14" ht="30" customHeight="1" x14ac:dyDescent="0.2">
      <c r="A50" s="160" t="s">
        <v>133</v>
      </c>
      <c r="B50" s="72" t="s">
        <v>340</v>
      </c>
      <c r="C50" s="18">
        <v>1053</v>
      </c>
      <c r="D50" s="38">
        <f t="shared" si="7"/>
        <v>1337.31</v>
      </c>
      <c r="E50" s="39" t="s">
        <v>102</v>
      </c>
      <c r="F50" s="37"/>
      <c r="G50" s="161">
        <f t="shared" si="9"/>
        <v>0</v>
      </c>
      <c r="H50" s="31"/>
    </row>
    <row r="51" spans="1:14" ht="30" customHeight="1" x14ac:dyDescent="0.2">
      <c r="A51" s="160" t="s">
        <v>135</v>
      </c>
      <c r="B51" s="72" t="s">
        <v>341</v>
      </c>
      <c r="C51" s="18">
        <v>539</v>
      </c>
      <c r="D51" s="38">
        <f t="shared" si="7"/>
        <v>684.53</v>
      </c>
      <c r="E51" s="39" t="s">
        <v>102</v>
      </c>
      <c r="F51" s="37"/>
      <c r="G51" s="161">
        <f t="shared" si="9"/>
        <v>0</v>
      </c>
      <c r="H51" s="31"/>
    </row>
    <row r="52" spans="1:14" ht="30" customHeight="1" x14ac:dyDescent="0.2">
      <c r="A52" s="160" t="s">
        <v>134</v>
      </c>
      <c r="B52" s="76" t="s">
        <v>389</v>
      </c>
      <c r="C52" s="18">
        <v>1317</v>
      </c>
      <c r="D52" s="38">
        <f t="shared" si="7"/>
        <v>1672.59</v>
      </c>
      <c r="E52" s="39" t="s">
        <v>102</v>
      </c>
      <c r="F52" s="37"/>
      <c r="G52" s="161">
        <f t="shared" si="9"/>
        <v>0</v>
      </c>
      <c r="H52" s="31"/>
    </row>
    <row r="53" spans="1:14" ht="30" customHeight="1" x14ac:dyDescent="0.2">
      <c r="A53" s="160" t="s">
        <v>136</v>
      </c>
      <c r="B53" s="72" t="s">
        <v>342</v>
      </c>
      <c r="C53" s="18">
        <v>549</v>
      </c>
      <c r="D53" s="38">
        <f t="shared" si="7"/>
        <v>697.23</v>
      </c>
      <c r="E53" s="39" t="s">
        <v>102</v>
      </c>
      <c r="F53" s="37"/>
      <c r="G53" s="161">
        <f t="shared" si="9"/>
        <v>0</v>
      </c>
      <c r="H53" s="31"/>
    </row>
    <row r="54" spans="1:14" ht="30" customHeight="1" x14ac:dyDescent="0.2">
      <c r="A54" s="160" t="s">
        <v>137</v>
      </c>
      <c r="B54" s="72" t="s">
        <v>343</v>
      </c>
      <c r="C54" s="18">
        <v>872</v>
      </c>
      <c r="D54" s="38">
        <f t="shared" si="7"/>
        <v>1107.44</v>
      </c>
      <c r="E54" s="39" t="s">
        <v>102</v>
      </c>
      <c r="F54" s="37"/>
      <c r="G54" s="161">
        <f t="shared" si="9"/>
        <v>0</v>
      </c>
      <c r="H54" s="31"/>
    </row>
    <row r="55" spans="1:14" ht="30" customHeight="1" x14ac:dyDescent="0.2">
      <c r="A55" s="160" t="s">
        <v>138</v>
      </c>
      <c r="B55" s="72">
        <v>4010</v>
      </c>
      <c r="C55" s="18">
        <v>988</v>
      </c>
      <c r="D55" s="38">
        <f t="shared" ref="D55" si="10">C55*1.27</f>
        <v>1254.76</v>
      </c>
      <c r="E55" s="39" t="s">
        <v>102</v>
      </c>
      <c r="F55" s="37"/>
      <c r="G55" s="161">
        <f t="shared" ref="G55" si="11">C55*F55</f>
        <v>0</v>
      </c>
      <c r="H55" s="31"/>
    </row>
    <row r="56" spans="1:14" ht="30" customHeight="1" thickBot="1" x14ac:dyDescent="0.25">
      <c r="A56" s="162" t="s">
        <v>249</v>
      </c>
      <c r="B56" s="179" t="s">
        <v>344</v>
      </c>
      <c r="C56" s="96">
        <v>2512</v>
      </c>
      <c r="D56" s="106">
        <f t="shared" si="7"/>
        <v>3190.2400000000002</v>
      </c>
      <c r="E56" s="97" t="s">
        <v>102</v>
      </c>
      <c r="F56" s="107"/>
      <c r="G56" s="164">
        <f t="shared" si="9"/>
        <v>0</v>
      </c>
      <c r="H56" s="31"/>
    </row>
    <row r="57" spans="1:14" ht="30" customHeight="1" thickTop="1" thickBot="1" x14ac:dyDescent="0.25">
      <c r="D57" s="207" t="s">
        <v>643</v>
      </c>
      <c r="E57" s="208"/>
      <c r="F57" s="209"/>
      <c r="G57" s="140">
        <f>SUM(G40:G56,G30:G38,G21:G27,G4:G19)</f>
        <v>0</v>
      </c>
      <c r="H57" s="44"/>
    </row>
    <row r="58" spans="1:14" ht="30" customHeight="1" thickBot="1" x14ac:dyDescent="0.25">
      <c r="D58" s="210" t="s">
        <v>7</v>
      </c>
      <c r="E58" s="211"/>
      <c r="F58" s="211"/>
      <c r="G58" s="41">
        <f>G57*1.27</f>
        <v>0</v>
      </c>
      <c r="H58" s="34"/>
      <c r="I58" s="9"/>
      <c r="J58" s="9"/>
      <c r="K58" s="9"/>
      <c r="L58" s="9"/>
      <c r="M58" s="9"/>
      <c r="N58" s="9"/>
    </row>
    <row r="59" spans="1:14" s="9" customFormat="1" ht="17.25" customHeight="1" x14ac:dyDescent="0.2">
      <c r="A59"/>
      <c r="B59" s="43"/>
      <c r="C59" s="5"/>
      <c r="D59" s="14"/>
      <c r="E59" s="14"/>
      <c r="F59" s="28"/>
      <c r="G59" s="42"/>
      <c r="H59" s="45"/>
      <c r="I59"/>
    </row>
    <row r="60" spans="1:14" s="9" customFormat="1" ht="17.25" customHeight="1" x14ac:dyDescent="0.2">
      <c r="A60"/>
      <c r="B60" s="43"/>
      <c r="C60" s="5"/>
      <c r="D60" s="8"/>
      <c r="E60" s="8"/>
      <c r="F60" s="25"/>
      <c r="G60" s="8"/>
      <c r="H60" s="8"/>
      <c r="I60"/>
    </row>
    <row r="61" spans="1:14" s="9" customFormat="1" ht="17.25" customHeight="1" x14ac:dyDescent="0.2">
      <c r="A61"/>
      <c r="B61" s="43"/>
      <c r="C61" s="5"/>
      <c r="D61" s="12"/>
      <c r="E61" s="12"/>
      <c r="F61" s="26"/>
      <c r="G61" s="11"/>
      <c r="H61" s="11"/>
      <c r="I61"/>
      <c r="J61"/>
      <c r="K61"/>
      <c r="L61"/>
      <c r="M61"/>
      <c r="N61"/>
    </row>
    <row r="62" spans="1:14" x14ac:dyDescent="0.2">
      <c r="D62"/>
      <c r="E62"/>
      <c r="F62" s="29"/>
      <c r="G62" s="43"/>
      <c r="H62" s="43"/>
    </row>
    <row r="63" spans="1:14" x14ac:dyDescent="0.2">
      <c r="D63" s="12"/>
      <c r="E63" s="12"/>
      <c r="F63" s="26"/>
      <c r="G63" s="11"/>
      <c r="H63" s="11"/>
    </row>
    <row r="64" spans="1:14" ht="18" x14ac:dyDescent="0.2">
      <c r="A64" s="1"/>
      <c r="B64" s="1"/>
      <c r="D64" s="10"/>
      <c r="E64" s="10"/>
      <c r="F64" s="26"/>
      <c r="G64" s="11"/>
      <c r="H64" s="11"/>
      <c r="J64" s="16"/>
    </row>
  </sheetData>
  <sheetProtection algorithmName="SHA-512" hashValue="v068wlnXYqcH+53gjLW2kV/UYY5Ig+kVNbUt3oE1sz26P+BzD07mfTU0r6W3If6G0kxmIIPzYYsAler8evrqaA==" saltValue="cyQ7SW/mB229vdkrg3nFlQ==" spinCount="100000" sheet="1" objects="1" scenarios="1" selectLockedCells="1"/>
  <mergeCells count="7">
    <mergeCell ref="D57:F57"/>
    <mergeCell ref="D58:F58"/>
    <mergeCell ref="A1:H1"/>
    <mergeCell ref="A20:F20"/>
    <mergeCell ref="A3:E3"/>
    <mergeCell ref="A29:F29"/>
    <mergeCell ref="A39:F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/>
  <dimension ref="A1:O124"/>
  <sheetViews>
    <sheetView zoomScaleNormal="100" workbookViewId="0">
      <pane ySplit="3" topLeftCell="A52" activePane="bottomLeft" state="frozen"/>
      <selection pane="bottomLeft" activeCell="G58" sqref="G58"/>
    </sheetView>
  </sheetViews>
  <sheetFormatPr defaultColWidth="8.85546875" defaultRowHeight="15" x14ac:dyDescent="0.2"/>
  <cols>
    <col min="1" max="1" width="68" customWidth="1"/>
    <col min="2" max="2" width="14.7109375" style="43" bestFit="1" customWidth="1"/>
    <col min="3" max="3" width="14.7109375" style="43" customWidth="1"/>
    <col min="4" max="4" width="12.140625" style="5" customWidth="1"/>
    <col min="5" max="5" width="13.42578125" style="6" customWidth="1"/>
    <col min="6" max="6" width="20.140625" style="6" bestFit="1" customWidth="1"/>
    <col min="7" max="7" width="11.85546875" style="27" customWidth="1"/>
    <col min="8" max="8" width="14.7109375" style="3" customWidth="1"/>
    <col min="9" max="9" width="50.42578125" style="35" customWidth="1"/>
  </cols>
  <sheetData>
    <row r="1" spans="1:10" ht="63.75" customHeight="1" x14ac:dyDescent="0.2">
      <c r="A1" s="233"/>
      <c r="B1" s="233"/>
      <c r="C1" s="233"/>
      <c r="D1" s="233"/>
      <c r="E1" s="233"/>
      <c r="F1" s="233"/>
      <c r="G1" s="233"/>
      <c r="H1" s="233"/>
      <c r="I1" s="233"/>
      <c r="J1" s="60"/>
    </row>
    <row r="2" spans="1:10" ht="37.5" customHeight="1" x14ac:dyDescent="0.2">
      <c r="A2" s="21" t="s">
        <v>3</v>
      </c>
      <c r="B2" s="21" t="s">
        <v>166</v>
      </c>
      <c r="C2" s="21" t="s">
        <v>204</v>
      </c>
      <c r="D2" s="22" t="s">
        <v>1</v>
      </c>
      <c r="E2" s="22" t="s">
        <v>2</v>
      </c>
      <c r="F2" s="22" t="s">
        <v>55</v>
      </c>
      <c r="G2" s="51" t="s">
        <v>87</v>
      </c>
      <c r="H2" s="23" t="s">
        <v>5</v>
      </c>
      <c r="I2" s="23" t="s">
        <v>35</v>
      </c>
    </row>
    <row r="3" spans="1:10" ht="30" customHeight="1" x14ac:dyDescent="0.2">
      <c r="A3" s="240" t="s">
        <v>400</v>
      </c>
      <c r="B3" s="241"/>
      <c r="C3" s="241"/>
      <c r="D3" s="241"/>
      <c r="E3" s="241"/>
      <c r="F3" s="241"/>
      <c r="G3" s="241"/>
      <c r="H3" s="241"/>
      <c r="I3" s="30"/>
    </row>
    <row r="4" spans="1:10" ht="30" customHeight="1" thickBot="1" x14ac:dyDescent="0.25">
      <c r="A4" s="242" t="s">
        <v>645</v>
      </c>
      <c r="B4" s="232"/>
      <c r="C4" s="232"/>
      <c r="D4" s="232"/>
      <c r="E4" s="232"/>
      <c r="F4" s="232"/>
      <c r="G4" s="232"/>
      <c r="H4" s="243"/>
      <c r="I4" s="30"/>
    </row>
    <row r="5" spans="1:10" ht="30" customHeight="1" thickTop="1" x14ac:dyDescent="0.2">
      <c r="A5" s="157" t="s">
        <v>398</v>
      </c>
      <c r="B5" s="180" t="s">
        <v>399</v>
      </c>
      <c r="C5" s="180" t="s">
        <v>393</v>
      </c>
      <c r="D5" s="101">
        <v>780</v>
      </c>
      <c r="E5" s="102">
        <f>D5*1.27</f>
        <v>990.6</v>
      </c>
      <c r="F5" s="181" t="s">
        <v>394</v>
      </c>
      <c r="G5" s="104"/>
      <c r="H5" s="159">
        <f>D5*G5</f>
        <v>0</v>
      </c>
      <c r="I5" s="30"/>
    </row>
    <row r="6" spans="1:10" ht="30" customHeight="1" x14ac:dyDescent="0.2">
      <c r="A6" s="160" t="s">
        <v>395</v>
      </c>
      <c r="B6" s="48" t="s">
        <v>396</v>
      </c>
      <c r="C6" s="48" t="s">
        <v>206</v>
      </c>
      <c r="D6" s="18">
        <v>1800</v>
      </c>
      <c r="E6" s="38">
        <f t="shared" ref="E6" si="0">D6*1.27</f>
        <v>2286</v>
      </c>
      <c r="F6" s="56" t="s">
        <v>394</v>
      </c>
      <c r="G6" s="37"/>
      <c r="H6" s="161">
        <f>D6*G6</f>
        <v>0</v>
      </c>
      <c r="I6" s="30"/>
    </row>
    <row r="7" spans="1:10" ht="30" customHeight="1" x14ac:dyDescent="0.2">
      <c r="A7" s="160" t="s">
        <v>391</v>
      </c>
      <c r="B7" s="48" t="s">
        <v>392</v>
      </c>
      <c r="C7" s="48" t="s">
        <v>397</v>
      </c>
      <c r="D7" s="18">
        <v>615</v>
      </c>
      <c r="E7" s="38">
        <f>D7*1.27</f>
        <v>781.05</v>
      </c>
      <c r="F7" s="56" t="s">
        <v>394</v>
      </c>
      <c r="G7" s="37"/>
      <c r="H7" s="161">
        <f t="shared" ref="H7:H74" si="1">D7*G7</f>
        <v>0</v>
      </c>
      <c r="I7" s="30"/>
    </row>
    <row r="8" spans="1:10" ht="30" customHeight="1" x14ac:dyDescent="0.2">
      <c r="A8" s="242" t="s">
        <v>644</v>
      </c>
      <c r="B8" s="232"/>
      <c r="C8" s="232"/>
      <c r="D8" s="232"/>
      <c r="E8" s="232"/>
      <c r="F8" s="232"/>
      <c r="G8" s="232"/>
      <c r="H8" s="243"/>
      <c r="I8" s="30"/>
    </row>
    <row r="9" spans="1:10" ht="30" customHeight="1" x14ac:dyDescent="0.2">
      <c r="A9" s="160" t="s">
        <v>407</v>
      </c>
      <c r="B9" s="48" t="s">
        <v>408</v>
      </c>
      <c r="C9" s="48" t="s">
        <v>206</v>
      </c>
      <c r="D9" s="18">
        <v>818</v>
      </c>
      <c r="E9" s="38">
        <v>1039</v>
      </c>
      <c r="F9" s="56" t="s">
        <v>409</v>
      </c>
      <c r="G9" s="37"/>
      <c r="H9" s="161">
        <f t="shared" si="1"/>
        <v>0</v>
      </c>
      <c r="I9" s="30"/>
    </row>
    <row r="10" spans="1:10" ht="30" customHeight="1" x14ac:dyDescent="0.2">
      <c r="A10" s="160" t="s">
        <v>410</v>
      </c>
      <c r="B10" s="48">
        <v>41022</v>
      </c>
      <c r="C10" s="48" t="s">
        <v>206</v>
      </c>
      <c r="D10" s="18">
        <v>1325</v>
      </c>
      <c r="E10" s="38">
        <v>1683</v>
      </c>
      <c r="F10" s="56" t="s">
        <v>409</v>
      </c>
      <c r="G10" s="37"/>
      <c r="H10" s="161">
        <f t="shared" si="1"/>
        <v>0</v>
      </c>
      <c r="I10" s="30"/>
    </row>
    <row r="11" spans="1:10" ht="30" customHeight="1" x14ac:dyDescent="0.2">
      <c r="A11" s="160" t="s">
        <v>411</v>
      </c>
      <c r="B11" s="48">
        <v>41026</v>
      </c>
      <c r="C11" s="48" t="s">
        <v>206</v>
      </c>
      <c r="D11" s="18">
        <v>1861</v>
      </c>
      <c r="E11" s="38">
        <v>2363</v>
      </c>
      <c r="F11" s="56" t="s">
        <v>409</v>
      </c>
      <c r="G11" s="37"/>
      <c r="H11" s="161">
        <f t="shared" si="1"/>
        <v>0</v>
      </c>
      <c r="I11" s="30"/>
    </row>
    <row r="12" spans="1:10" ht="30" customHeight="1" x14ac:dyDescent="0.2">
      <c r="A12" s="160" t="s">
        <v>412</v>
      </c>
      <c r="B12" s="48">
        <v>41028</v>
      </c>
      <c r="C12" s="48" t="s">
        <v>206</v>
      </c>
      <c r="D12" s="18">
        <v>1861</v>
      </c>
      <c r="E12" s="38">
        <v>2363</v>
      </c>
      <c r="F12" s="56" t="s">
        <v>409</v>
      </c>
      <c r="G12" s="37"/>
      <c r="H12" s="161">
        <f t="shared" si="1"/>
        <v>0</v>
      </c>
      <c r="I12" s="30"/>
    </row>
    <row r="13" spans="1:10" ht="30" customHeight="1" x14ac:dyDescent="0.2">
      <c r="A13" s="160" t="s">
        <v>414</v>
      </c>
      <c r="B13" s="48" t="s">
        <v>413</v>
      </c>
      <c r="C13" s="48" t="s">
        <v>206</v>
      </c>
      <c r="D13" s="18">
        <v>38</v>
      </c>
      <c r="E13" s="38">
        <v>48</v>
      </c>
      <c r="F13" s="56" t="s">
        <v>102</v>
      </c>
      <c r="G13" s="37"/>
      <c r="H13" s="161">
        <f t="shared" si="1"/>
        <v>0</v>
      </c>
      <c r="I13" s="30"/>
    </row>
    <row r="14" spans="1:10" ht="30" customHeight="1" x14ac:dyDescent="0.2">
      <c r="A14" s="160" t="s">
        <v>416</v>
      </c>
      <c r="B14" s="48" t="s">
        <v>415</v>
      </c>
      <c r="C14" s="48" t="s">
        <v>206</v>
      </c>
      <c r="D14" s="18">
        <v>48</v>
      </c>
      <c r="E14" s="38">
        <v>61</v>
      </c>
      <c r="F14" s="56" t="s">
        <v>102</v>
      </c>
      <c r="G14" s="37"/>
      <c r="H14" s="161">
        <f t="shared" si="1"/>
        <v>0</v>
      </c>
      <c r="I14" s="30"/>
    </row>
    <row r="15" spans="1:10" ht="30" customHeight="1" x14ac:dyDescent="0.2">
      <c r="A15" s="160" t="s">
        <v>419</v>
      </c>
      <c r="B15" s="48" t="s">
        <v>417</v>
      </c>
      <c r="C15" s="48" t="s">
        <v>206</v>
      </c>
      <c r="D15" s="18">
        <v>14</v>
      </c>
      <c r="E15" s="38">
        <v>18</v>
      </c>
      <c r="F15" s="56" t="s">
        <v>102</v>
      </c>
      <c r="G15" s="37"/>
      <c r="H15" s="161">
        <f t="shared" si="1"/>
        <v>0</v>
      </c>
      <c r="I15" s="30"/>
    </row>
    <row r="16" spans="1:10" ht="30" customHeight="1" x14ac:dyDescent="0.2">
      <c r="A16" s="160" t="s">
        <v>420</v>
      </c>
      <c r="B16" s="48" t="s">
        <v>418</v>
      </c>
      <c r="C16" s="48" t="s">
        <v>206</v>
      </c>
      <c r="D16" s="18">
        <v>43</v>
      </c>
      <c r="E16" s="38">
        <v>55</v>
      </c>
      <c r="F16" s="56" t="s">
        <v>102</v>
      </c>
      <c r="G16" s="37"/>
      <c r="H16" s="161">
        <f t="shared" si="1"/>
        <v>0</v>
      </c>
      <c r="I16" s="30"/>
    </row>
    <row r="17" spans="1:9" ht="30" customHeight="1" x14ac:dyDescent="0.2">
      <c r="A17" s="160" t="s">
        <v>422</v>
      </c>
      <c r="B17" s="48" t="s">
        <v>421</v>
      </c>
      <c r="C17" s="48" t="s">
        <v>206</v>
      </c>
      <c r="D17" s="18">
        <v>1105</v>
      </c>
      <c r="E17" s="38">
        <v>1403</v>
      </c>
      <c r="F17" s="56" t="s">
        <v>409</v>
      </c>
      <c r="G17" s="37"/>
      <c r="H17" s="161">
        <f t="shared" si="1"/>
        <v>0</v>
      </c>
      <c r="I17" s="30"/>
    </row>
    <row r="18" spans="1:9" ht="30" customHeight="1" x14ac:dyDescent="0.2">
      <c r="A18" s="160" t="s">
        <v>424</v>
      </c>
      <c r="B18" s="48" t="s">
        <v>423</v>
      </c>
      <c r="C18" s="48" t="s">
        <v>206</v>
      </c>
      <c r="D18" s="18">
        <v>1128</v>
      </c>
      <c r="E18" s="38">
        <v>1433</v>
      </c>
      <c r="F18" s="56" t="s">
        <v>409</v>
      </c>
      <c r="G18" s="37"/>
      <c r="H18" s="161">
        <f t="shared" si="1"/>
        <v>0</v>
      </c>
      <c r="I18" s="30"/>
    </row>
    <row r="19" spans="1:9" ht="30" customHeight="1" x14ac:dyDescent="0.2">
      <c r="A19" s="160" t="s">
        <v>427</v>
      </c>
      <c r="B19" s="48" t="s">
        <v>425</v>
      </c>
      <c r="C19" s="48" t="s">
        <v>206</v>
      </c>
      <c r="D19" s="18">
        <v>1212</v>
      </c>
      <c r="E19" s="38">
        <v>1539</v>
      </c>
      <c r="F19" s="56" t="s">
        <v>409</v>
      </c>
      <c r="G19" s="37"/>
      <c r="H19" s="161">
        <f t="shared" si="1"/>
        <v>0</v>
      </c>
      <c r="I19" s="30"/>
    </row>
    <row r="20" spans="1:9" ht="30" customHeight="1" x14ac:dyDescent="0.2">
      <c r="A20" s="160" t="s">
        <v>428</v>
      </c>
      <c r="B20" s="48" t="s">
        <v>426</v>
      </c>
      <c r="C20" s="48" t="s">
        <v>206</v>
      </c>
      <c r="D20" s="18">
        <v>1832</v>
      </c>
      <c r="E20" s="38">
        <v>2327</v>
      </c>
      <c r="F20" s="56" t="s">
        <v>409</v>
      </c>
      <c r="G20" s="37"/>
      <c r="H20" s="161">
        <f t="shared" si="1"/>
        <v>0</v>
      </c>
      <c r="I20" s="30"/>
    </row>
    <row r="21" spans="1:9" ht="30" customHeight="1" x14ac:dyDescent="0.2">
      <c r="A21" s="160" t="s">
        <v>431</v>
      </c>
      <c r="B21" s="48" t="s">
        <v>429</v>
      </c>
      <c r="C21" s="48" t="s">
        <v>434</v>
      </c>
      <c r="D21" s="18">
        <v>44</v>
      </c>
      <c r="E21" s="38">
        <v>56</v>
      </c>
      <c r="F21" s="56" t="s">
        <v>102</v>
      </c>
      <c r="G21" s="37"/>
      <c r="H21" s="161">
        <f t="shared" si="1"/>
        <v>0</v>
      </c>
      <c r="I21" s="30"/>
    </row>
    <row r="22" spans="1:9" ht="30" customHeight="1" x14ac:dyDescent="0.2">
      <c r="A22" s="160" t="s">
        <v>432</v>
      </c>
      <c r="B22" s="48" t="s">
        <v>430</v>
      </c>
      <c r="C22" s="48" t="s">
        <v>433</v>
      </c>
      <c r="D22" s="18">
        <v>45</v>
      </c>
      <c r="E22" s="38">
        <v>57</v>
      </c>
      <c r="F22" s="56" t="s">
        <v>102</v>
      </c>
      <c r="G22" s="37"/>
      <c r="H22" s="161">
        <f t="shared" si="1"/>
        <v>0</v>
      </c>
      <c r="I22" s="30"/>
    </row>
    <row r="23" spans="1:9" ht="30" customHeight="1" x14ac:dyDescent="0.2">
      <c r="A23" s="242" t="s">
        <v>646</v>
      </c>
      <c r="B23" s="232"/>
      <c r="C23" s="232"/>
      <c r="D23" s="232"/>
      <c r="E23" s="232"/>
      <c r="F23" s="232"/>
      <c r="G23" s="232"/>
      <c r="H23" s="243"/>
      <c r="I23" s="30"/>
    </row>
    <row r="24" spans="1:9" ht="30" customHeight="1" x14ac:dyDescent="0.2">
      <c r="A24" s="160" t="s">
        <v>438</v>
      </c>
      <c r="B24" s="48" t="s">
        <v>435</v>
      </c>
      <c r="C24" s="48" t="s">
        <v>448</v>
      </c>
      <c r="D24" s="18">
        <v>1231</v>
      </c>
      <c r="E24" s="38">
        <v>1563</v>
      </c>
      <c r="F24" s="56" t="s">
        <v>441</v>
      </c>
      <c r="G24" s="37"/>
      <c r="H24" s="161">
        <f t="shared" si="1"/>
        <v>0</v>
      </c>
      <c r="I24" s="30"/>
    </row>
    <row r="25" spans="1:9" ht="30" customHeight="1" x14ac:dyDescent="0.2">
      <c r="A25" s="160" t="s">
        <v>439</v>
      </c>
      <c r="B25" s="48" t="s">
        <v>436</v>
      </c>
      <c r="C25" s="48" t="s">
        <v>448</v>
      </c>
      <c r="D25" s="18">
        <v>1504</v>
      </c>
      <c r="E25" s="38">
        <v>1910</v>
      </c>
      <c r="F25" s="56" t="s">
        <v>442</v>
      </c>
      <c r="G25" s="37"/>
      <c r="H25" s="161">
        <f t="shared" si="1"/>
        <v>0</v>
      </c>
      <c r="I25" s="30"/>
    </row>
    <row r="26" spans="1:9" ht="30" customHeight="1" x14ac:dyDescent="0.2">
      <c r="A26" s="160" t="s">
        <v>440</v>
      </c>
      <c r="B26" s="48" t="s">
        <v>437</v>
      </c>
      <c r="C26" s="48" t="s">
        <v>448</v>
      </c>
      <c r="D26" s="18">
        <v>1743</v>
      </c>
      <c r="E26" s="38">
        <v>2214</v>
      </c>
      <c r="F26" s="56" t="s">
        <v>443</v>
      </c>
      <c r="G26" s="37"/>
      <c r="H26" s="161">
        <f t="shared" si="1"/>
        <v>0</v>
      </c>
      <c r="I26" s="30"/>
    </row>
    <row r="27" spans="1:9" ht="30" customHeight="1" x14ac:dyDescent="0.2">
      <c r="A27" s="160" t="s">
        <v>446</v>
      </c>
      <c r="B27" s="48" t="s">
        <v>444</v>
      </c>
      <c r="C27" s="48" t="s">
        <v>449</v>
      </c>
      <c r="D27" s="18">
        <v>10</v>
      </c>
      <c r="E27" s="38">
        <v>13</v>
      </c>
      <c r="F27" s="56" t="s">
        <v>102</v>
      </c>
      <c r="G27" s="37"/>
      <c r="H27" s="161">
        <f t="shared" si="1"/>
        <v>0</v>
      </c>
      <c r="I27" s="30"/>
    </row>
    <row r="28" spans="1:9" ht="30" customHeight="1" x14ac:dyDescent="0.2">
      <c r="A28" s="160" t="s">
        <v>447</v>
      </c>
      <c r="B28" s="48" t="s">
        <v>445</v>
      </c>
      <c r="C28" s="48" t="s">
        <v>449</v>
      </c>
      <c r="D28" s="18">
        <v>11</v>
      </c>
      <c r="E28" s="38">
        <v>14</v>
      </c>
      <c r="F28" s="56" t="s">
        <v>102</v>
      </c>
      <c r="G28" s="81"/>
      <c r="H28" s="161">
        <f t="shared" si="1"/>
        <v>0</v>
      </c>
      <c r="I28" s="30"/>
    </row>
    <row r="29" spans="1:9" ht="30" customHeight="1" x14ac:dyDescent="0.2">
      <c r="A29" s="160" t="s">
        <v>452</v>
      </c>
      <c r="B29" s="48" t="s">
        <v>450</v>
      </c>
      <c r="C29" s="48" t="s">
        <v>448</v>
      </c>
      <c r="D29" s="18">
        <v>12</v>
      </c>
      <c r="E29" s="38">
        <v>15</v>
      </c>
      <c r="F29" s="56" t="s">
        <v>102</v>
      </c>
      <c r="G29" s="81"/>
      <c r="H29" s="161">
        <f t="shared" si="1"/>
        <v>0</v>
      </c>
      <c r="I29" s="30"/>
    </row>
    <row r="30" spans="1:9" ht="30" customHeight="1" x14ac:dyDescent="0.2">
      <c r="A30" s="160" t="s">
        <v>453</v>
      </c>
      <c r="B30" s="48" t="s">
        <v>451</v>
      </c>
      <c r="C30" s="48" t="s">
        <v>448</v>
      </c>
      <c r="D30" s="18">
        <v>18</v>
      </c>
      <c r="E30" s="38">
        <v>23</v>
      </c>
      <c r="F30" s="56" t="s">
        <v>102</v>
      </c>
      <c r="G30" s="81"/>
      <c r="H30" s="161">
        <f t="shared" si="1"/>
        <v>0</v>
      </c>
      <c r="I30" s="30"/>
    </row>
    <row r="31" spans="1:9" ht="30" customHeight="1" x14ac:dyDescent="0.2">
      <c r="A31" s="160" t="s">
        <v>458</v>
      </c>
      <c r="B31" s="48" t="s">
        <v>454</v>
      </c>
      <c r="C31" s="48" t="s">
        <v>448</v>
      </c>
      <c r="D31" s="18">
        <v>3</v>
      </c>
      <c r="E31" s="38">
        <v>4</v>
      </c>
      <c r="F31" s="56" t="s">
        <v>102</v>
      </c>
      <c r="G31" s="81"/>
      <c r="H31" s="161">
        <f t="shared" si="1"/>
        <v>0</v>
      </c>
      <c r="I31" s="30"/>
    </row>
    <row r="32" spans="1:9" ht="30" customHeight="1" x14ac:dyDescent="0.2">
      <c r="A32" s="160" t="s">
        <v>459</v>
      </c>
      <c r="B32" s="48" t="s">
        <v>455</v>
      </c>
      <c r="C32" s="48" t="s">
        <v>448</v>
      </c>
      <c r="D32" s="18">
        <v>6</v>
      </c>
      <c r="E32" s="38">
        <v>8</v>
      </c>
      <c r="F32" s="56" t="s">
        <v>102</v>
      </c>
      <c r="G32" s="81"/>
      <c r="H32" s="161">
        <f t="shared" si="1"/>
        <v>0</v>
      </c>
      <c r="I32" s="30"/>
    </row>
    <row r="33" spans="1:9" ht="30" customHeight="1" x14ac:dyDescent="0.2">
      <c r="A33" s="160" t="s">
        <v>460</v>
      </c>
      <c r="B33" s="48" t="s">
        <v>456</v>
      </c>
      <c r="C33" s="48" t="s">
        <v>448</v>
      </c>
      <c r="D33" s="18">
        <v>12</v>
      </c>
      <c r="E33" s="38">
        <v>15</v>
      </c>
      <c r="F33" s="56" t="s">
        <v>102</v>
      </c>
      <c r="G33" s="81"/>
      <c r="H33" s="161">
        <f t="shared" si="1"/>
        <v>0</v>
      </c>
      <c r="I33" s="30"/>
    </row>
    <row r="34" spans="1:9" ht="30" customHeight="1" x14ac:dyDescent="0.2">
      <c r="A34" s="160" t="s">
        <v>461</v>
      </c>
      <c r="B34" s="48" t="s">
        <v>457</v>
      </c>
      <c r="C34" s="48" t="s">
        <v>448</v>
      </c>
      <c r="D34" s="18">
        <v>10</v>
      </c>
      <c r="E34" s="38">
        <v>13</v>
      </c>
      <c r="F34" s="56" t="s">
        <v>102</v>
      </c>
      <c r="G34" s="81"/>
      <c r="H34" s="161">
        <f t="shared" si="1"/>
        <v>0</v>
      </c>
      <c r="I34" s="30"/>
    </row>
    <row r="35" spans="1:9" ht="30" customHeight="1" x14ac:dyDescent="0.2">
      <c r="A35" s="160" t="s">
        <v>465</v>
      </c>
      <c r="B35" s="48" t="s">
        <v>462</v>
      </c>
      <c r="C35" s="48" t="s">
        <v>206</v>
      </c>
      <c r="D35" s="18">
        <v>1782</v>
      </c>
      <c r="E35" s="38">
        <v>2263</v>
      </c>
      <c r="F35" s="56" t="s">
        <v>468</v>
      </c>
      <c r="G35" s="81"/>
      <c r="H35" s="161">
        <f t="shared" si="1"/>
        <v>0</v>
      </c>
      <c r="I35" s="30"/>
    </row>
    <row r="36" spans="1:9" ht="30" customHeight="1" x14ac:dyDescent="0.2">
      <c r="A36" s="160" t="s">
        <v>466</v>
      </c>
      <c r="B36" s="48" t="s">
        <v>463</v>
      </c>
      <c r="C36" s="48" t="s">
        <v>206</v>
      </c>
      <c r="D36" s="18">
        <v>2426</v>
      </c>
      <c r="E36" s="38">
        <v>3081</v>
      </c>
      <c r="F36" s="56" t="s">
        <v>468</v>
      </c>
      <c r="G36" s="81"/>
      <c r="H36" s="161">
        <f t="shared" si="1"/>
        <v>0</v>
      </c>
      <c r="I36" s="30"/>
    </row>
    <row r="37" spans="1:9" ht="30" customHeight="1" x14ac:dyDescent="0.2">
      <c r="A37" s="160" t="s">
        <v>467</v>
      </c>
      <c r="B37" s="48" t="s">
        <v>464</v>
      </c>
      <c r="C37" s="48" t="s">
        <v>206</v>
      </c>
      <c r="D37" s="18">
        <v>3459</v>
      </c>
      <c r="E37" s="38">
        <v>4393</v>
      </c>
      <c r="F37" s="56" t="s">
        <v>468</v>
      </c>
      <c r="G37" s="81"/>
      <c r="H37" s="161">
        <f t="shared" si="1"/>
        <v>0</v>
      </c>
      <c r="I37" s="30"/>
    </row>
    <row r="38" spans="1:9" ht="30" customHeight="1" x14ac:dyDescent="0.2">
      <c r="A38" s="160" t="s">
        <v>471</v>
      </c>
      <c r="B38" s="48" t="s">
        <v>469</v>
      </c>
      <c r="C38" s="48" t="s">
        <v>206</v>
      </c>
      <c r="D38" s="18">
        <v>13</v>
      </c>
      <c r="E38" s="38">
        <v>17</v>
      </c>
      <c r="F38" s="56" t="s">
        <v>102</v>
      </c>
      <c r="G38" s="81"/>
      <c r="H38" s="161">
        <f t="shared" si="1"/>
        <v>0</v>
      </c>
      <c r="I38" s="30"/>
    </row>
    <row r="39" spans="1:9" ht="30" customHeight="1" x14ac:dyDescent="0.2">
      <c r="A39" s="160" t="s">
        <v>472</v>
      </c>
      <c r="B39" s="48" t="s">
        <v>470</v>
      </c>
      <c r="C39" s="48" t="s">
        <v>206</v>
      </c>
      <c r="D39" s="18">
        <v>19</v>
      </c>
      <c r="E39" s="38">
        <v>24</v>
      </c>
      <c r="F39" s="56" t="s">
        <v>102</v>
      </c>
      <c r="G39" s="81"/>
      <c r="H39" s="161">
        <f t="shared" si="1"/>
        <v>0</v>
      </c>
      <c r="I39" s="30"/>
    </row>
    <row r="40" spans="1:9" ht="30" customHeight="1" x14ac:dyDescent="0.2">
      <c r="A40" s="160" t="s">
        <v>474</v>
      </c>
      <c r="B40" s="48" t="s">
        <v>473</v>
      </c>
      <c r="C40" s="48" t="s">
        <v>206</v>
      </c>
      <c r="D40" s="18">
        <v>2000</v>
      </c>
      <c r="E40" s="38">
        <v>2540</v>
      </c>
      <c r="F40" s="56" t="s">
        <v>475</v>
      </c>
      <c r="G40" s="81"/>
      <c r="H40" s="161">
        <f t="shared" si="1"/>
        <v>0</v>
      </c>
      <c r="I40" s="30"/>
    </row>
    <row r="41" spans="1:9" ht="30" customHeight="1" x14ac:dyDescent="0.2">
      <c r="A41" s="160" t="s">
        <v>477</v>
      </c>
      <c r="B41" s="48" t="s">
        <v>476</v>
      </c>
      <c r="C41" s="48" t="s">
        <v>206</v>
      </c>
      <c r="D41" s="18">
        <v>4000</v>
      </c>
      <c r="E41" s="38">
        <v>5080</v>
      </c>
      <c r="F41" s="56" t="s">
        <v>475</v>
      </c>
      <c r="G41" s="81"/>
      <c r="H41" s="161">
        <f t="shared" si="1"/>
        <v>0</v>
      </c>
      <c r="I41" s="30"/>
    </row>
    <row r="42" spans="1:9" ht="30" customHeight="1" x14ac:dyDescent="0.2">
      <c r="A42" s="160" t="s">
        <v>479</v>
      </c>
      <c r="B42" s="48" t="s">
        <v>478</v>
      </c>
      <c r="C42" s="48" t="s">
        <v>448</v>
      </c>
      <c r="D42" s="18">
        <v>10</v>
      </c>
      <c r="E42" s="38">
        <v>13</v>
      </c>
      <c r="F42" s="56" t="s">
        <v>102</v>
      </c>
      <c r="G42" s="81"/>
      <c r="H42" s="161">
        <f t="shared" si="1"/>
        <v>0</v>
      </c>
      <c r="I42" s="30"/>
    </row>
    <row r="43" spans="1:9" ht="30" customHeight="1" x14ac:dyDescent="0.2">
      <c r="A43" s="160" t="s">
        <v>481</v>
      </c>
      <c r="B43" s="48" t="s">
        <v>480</v>
      </c>
      <c r="C43" s="48" t="s">
        <v>448</v>
      </c>
      <c r="D43" s="18">
        <v>408</v>
      </c>
      <c r="E43" s="38">
        <v>518</v>
      </c>
      <c r="F43" s="56" t="s">
        <v>409</v>
      </c>
      <c r="G43" s="81"/>
      <c r="H43" s="161">
        <f t="shared" si="1"/>
        <v>0</v>
      </c>
      <c r="I43" s="30"/>
    </row>
    <row r="44" spans="1:9" ht="30" customHeight="1" x14ac:dyDescent="0.2">
      <c r="A44" s="160" t="s">
        <v>483</v>
      </c>
      <c r="B44" s="48" t="s">
        <v>482</v>
      </c>
      <c r="C44" s="48" t="s">
        <v>448</v>
      </c>
      <c r="D44" s="18">
        <v>670</v>
      </c>
      <c r="E44" s="38">
        <v>851</v>
      </c>
      <c r="F44" s="56" t="s">
        <v>409</v>
      </c>
      <c r="G44" s="81"/>
      <c r="H44" s="161">
        <f t="shared" si="1"/>
        <v>0</v>
      </c>
      <c r="I44" s="30"/>
    </row>
    <row r="45" spans="1:9" ht="30" customHeight="1" x14ac:dyDescent="0.2">
      <c r="A45" s="160" t="s">
        <v>485</v>
      </c>
      <c r="B45" s="48" t="s">
        <v>484</v>
      </c>
      <c r="C45" s="48" t="s">
        <v>448</v>
      </c>
      <c r="D45" s="18">
        <v>3</v>
      </c>
      <c r="E45" s="38">
        <v>4</v>
      </c>
      <c r="F45" s="56" t="s">
        <v>102</v>
      </c>
      <c r="G45" s="81"/>
      <c r="H45" s="161">
        <f t="shared" si="1"/>
        <v>0</v>
      </c>
      <c r="I45" s="30"/>
    </row>
    <row r="46" spans="1:9" ht="30" customHeight="1" x14ac:dyDescent="0.2">
      <c r="A46" s="160" t="s">
        <v>487</v>
      </c>
      <c r="B46" s="48" t="s">
        <v>486</v>
      </c>
      <c r="C46" s="48" t="s">
        <v>448</v>
      </c>
      <c r="D46" s="18">
        <v>218</v>
      </c>
      <c r="E46" s="38">
        <v>277</v>
      </c>
      <c r="F46" s="56" t="s">
        <v>409</v>
      </c>
      <c r="G46" s="81"/>
      <c r="H46" s="161">
        <f t="shared" si="1"/>
        <v>0</v>
      </c>
      <c r="I46" s="30"/>
    </row>
    <row r="47" spans="1:9" ht="30" customHeight="1" x14ac:dyDescent="0.2">
      <c r="A47" s="160" t="s">
        <v>490</v>
      </c>
      <c r="B47" s="48" t="s">
        <v>488</v>
      </c>
      <c r="C47" s="48" t="s">
        <v>449</v>
      </c>
      <c r="D47" s="18">
        <v>6</v>
      </c>
      <c r="E47" s="38">
        <v>8</v>
      </c>
      <c r="F47" s="56" t="s">
        <v>102</v>
      </c>
      <c r="G47" s="81"/>
      <c r="H47" s="161">
        <f t="shared" si="1"/>
        <v>0</v>
      </c>
      <c r="I47" s="30"/>
    </row>
    <row r="48" spans="1:9" ht="30" customHeight="1" x14ac:dyDescent="0.2">
      <c r="A48" s="160" t="s">
        <v>491</v>
      </c>
      <c r="B48" s="48" t="s">
        <v>489</v>
      </c>
      <c r="C48" s="48" t="s">
        <v>449</v>
      </c>
      <c r="D48" s="18">
        <v>5</v>
      </c>
      <c r="E48" s="38">
        <v>6</v>
      </c>
      <c r="F48" s="56" t="s">
        <v>102</v>
      </c>
      <c r="G48" s="81"/>
      <c r="H48" s="161">
        <f t="shared" si="1"/>
        <v>0</v>
      </c>
      <c r="I48" s="30"/>
    </row>
    <row r="49" spans="1:9" ht="30" customHeight="1" x14ac:dyDescent="0.2">
      <c r="A49" s="242" t="s">
        <v>647</v>
      </c>
      <c r="B49" s="232"/>
      <c r="C49" s="232"/>
      <c r="D49" s="232"/>
      <c r="E49" s="232"/>
      <c r="F49" s="232"/>
      <c r="G49" s="232"/>
      <c r="H49" s="243"/>
      <c r="I49" s="30"/>
    </row>
    <row r="50" spans="1:9" ht="30" customHeight="1" x14ac:dyDescent="0.2">
      <c r="A50" s="160" t="s">
        <v>495</v>
      </c>
      <c r="B50" s="48" t="s">
        <v>492</v>
      </c>
      <c r="C50" s="48" t="s">
        <v>206</v>
      </c>
      <c r="D50" s="18">
        <v>318</v>
      </c>
      <c r="E50" s="38">
        <v>404</v>
      </c>
      <c r="F50" s="56" t="s">
        <v>441</v>
      </c>
      <c r="G50" s="81"/>
      <c r="H50" s="161">
        <f t="shared" si="1"/>
        <v>0</v>
      </c>
      <c r="I50" s="30"/>
    </row>
    <row r="51" spans="1:9" ht="30" customHeight="1" x14ac:dyDescent="0.2">
      <c r="A51" s="160" t="s">
        <v>496</v>
      </c>
      <c r="B51" s="48" t="s">
        <v>493</v>
      </c>
      <c r="C51" s="48" t="s">
        <v>206</v>
      </c>
      <c r="D51" s="18">
        <v>275</v>
      </c>
      <c r="E51" s="38">
        <v>349</v>
      </c>
      <c r="F51" s="56" t="s">
        <v>441</v>
      </c>
      <c r="G51" s="81"/>
      <c r="H51" s="161">
        <f t="shared" si="1"/>
        <v>0</v>
      </c>
      <c r="I51" s="30"/>
    </row>
    <row r="52" spans="1:9" ht="30" customHeight="1" x14ac:dyDescent="0.2">
      <c r="A52" s="160" t="s">
        <v>497</v>
      </c>
      <c r="B52" s="48" t="s">
        <v>494</v>
      </c>
      <c r="C52" s="48" t="s">
        <v>206</v>
      </c>
      <c r="D52" s="18">
        <v>275</v>
      </c>
      <c r="E52" s="38">
        <v>349</v>
      </c>
      <c r="F52" s="56" t="s">
        <v>441</v>
      </c>
      <c r="G52" s="81"/>
      <c r="H52" s="161">
        <f t="shared" si="1"/>
        <v>0</v>
      </c>
      <c r="I52" s="30"/>
    </row>
    <row r="53" spans="1:9" ht="30" customHeight="1" x14ac:dyDescent="0.2">
      <c r="A53" s="160" t="s">
        <v>501</v>
      </c>
      <c r="B53" s="48" t="s">
        <v>498</v>
      </c>
      <c r="C53" s="48" t="s">
        <v>449</v>
      </c>
      <c r="D53" s="18">
        <v>493</v>
      </c>
      <c r="E53" s="38">
        <v>626</v>
      </c>
      <c r="F53" s="56" t="s">
        <v>441</v>
      </c>
      <c r="G53" s="81"/>
      <c r="H53" s="161">
        <f t="shared" si="1"/>
        <v>0</v>
      </c>
      <c r="I53" s="30"/>
    </row>
    <row r="54" spans="1:9" ht="30" customHeight="1" x14ac:dyDescent="0.2">
      <c r="A54" s="160" t="s">
        <v>502</v>
      </c>
      <c r="B54" s="48" t="s">
        <v>499</v>
      </c>
      <c r="C54" s="48" t="s">
        <v>449</v>
      </c>
      <c r="D54" s="18">
        <v>493</v>
      </c>
      <c r="E54" s="38">
        <v>626</v>
      </c>
      <c r="F54" s="56" t="s">
        <v>441</v>
      </c>
      <c r="G54" s="81"/>
      <c r="H54" s="161">
        <f t="shared" si="1"/>
        <v>0</v>
      </c>
      <c r="I54" s="30"/>
    </row>
    <row r="55" spans="1:9" ht="30" customHeight="1" x14ac:dyDescent="0.2">
      <c r="A55" s="160" t="s">
        <v>503</v>
      </c>
      <c r="B55" s="48" t="s">
        <v>500</v>
      </c>
      <c r="C55" s="48" t="s">
        <v>449</v>
      </c>
      <c r="D55" s="18">
        <v>493</v>
      </c>
      <c r="E55" s="38">
        <v>626</v>
      </c>
      <c r="F55" s="56" t="s">
        <v>441</v>
      </c>
      <c r="G55" s="81"/>
      <c r="H55" s="161">
        <f t="shared" si="1"/>
        <v>0</v>
      </c>
      <c r="I55" s="30"/>
    </row>
    <row r="56" spans="1:9" ht="30" customHeight="1" x14ac:dyDescent="0.2">
      <c r="A56" s="160" t="s">
        <v>505</v>
      </c>
      <c r="B56" s="48" t="s">
        <v>504</v>
      </c>
      <c r="C56" s="48" t="s">
        <v>434</v>
      </c>
      <c r="D56" s="18">
        <v>412</v>
      </c>
      <c r="E56" s="38">
        <v>523</v>
      </c>
      <c r="F56" s="56" t="s">
        <v>506</v>
      </c>
      <c r="G56" s="81"/>
      <c r="H56" s="161">
        <f t="shared" si="1"/>
        <v>0</v>
      </c>
      <c r="I56" s="30"/>
    </row>
    <row r="57" spans="1:9" ht="30" customHeight="1" x14ac:dyDescent="0.2">
      <c r="A57" s="160" t="s">
        <v>508</v>
      </c>
      <c r="B57" s="48" t="s">
        <v>507</v>
      </c>
      <c r="C57" s="48" t="s">
        <v>448</v>
      </c>
      <c r="D57" s="18">
        <v>260</v>
      </c>
      <c r="E57" s="38">
        <v>330</v>
      </c>
      <c r="F57" s="56" t="s">
        <v>441</v>
      </c>
      <c r="G57" s="81"/>
      <c r="H57" s="161">
        <f t="shared" si="1"/>
        <v>0</v>
      </c>
      <c r="I57" s="30"/>
    </row>
    <row r="58" spans="1:9" ht="30" customHeight="1" x14ac:dyDescent="0.2">
      <c r="A58" s="160" t="s">
        <v>510</v>
      </c>
      <c r="B58" s="48" t="s">
        <v>509</v>
      </c>
      <c r="C58" s="48" t="s">
        <v>206</v>
      </c>
      <c r="D58" s="18">
        <v>235</v>
      </c>
      <c r="E58" s="38">
        <v>298</v>
      </c>
      <c r="F58" s="56" t="s">
        <v>441</v>
      </c>
      <c r="G58" s="81"/>
      <c r="H58" s="161">
        <f t="shared" si="1"/>
        <v>0</v>
      </c>
      <c r="I58" s="30"/>
    </row>
    <row r="59" spans="1:9" ht="30" customHeight="1" x14ac:dyDescent="0.2">
      <c r="A59" s="242" t="s">
        <v>648</v>
      </c>
      <c r="B59" s="232"/>
      <c r="C59" s="232"/>
      <c r="D59" s="232"/>
      <c r="E59" s="232"/>
      <c r="F59" s="232"/>
      <c r="G59" s="232"/>
      <c r="H59" s="243"/>
      <c r="I59" s="30"/>
    </row>
    <row r="60" spans="1:9" ht="30" customHeight="1" x14ac:dyDescent="0.2">
      <c r="A60" s="160" t="s">
        <v>512</v>
      </c>
      <c r="B60" s="48" t="s">
        <v>511</v>
      </c>
      <c r="C60" s="48" t="s">
        <v>434</v>
      </c>
      <c r="D60" s="18">
        <v>10440</v>
      </c>
      <c r="E60" s="38">
        <v>13259</v>
      </c>
      <c r="F60" s="56" t="s">
        <v>513</v>
      </c>
      <c r="G60" s="81"/>
      <c r="H60" s="161">
        <f t="shared" si="1"/>
        <v>0</v>
      </c>
      <c r="I60" s="30"/>
    </row>
    <row r="61" spans="1:9" ht="30" customHeight="1" x14ac:dyDescent="0.2">
      <c r="A61" s="160" t="s">
        <v>516</v>
      </c>
      <c r="B61" s="48" t="s">
        <v>514</v>
      </c>
      <c r="C61" s="48" t="s">
        <v>434</v>
      </c>
      <c r="D61" s="18">
        <v>7160</v>
      </c>
      <c r="E61" s="38">
        <v>9093</v>
      </c>
      <c r="F61" s="56" t="s">
        <v>513</v>
      </c>
      <c r="G61" s="81"/>
      <c r="H61" s="161">
        <f t="shared" si="1"/>
        <v>0</v>
      </c>
      <c r="I61" s="30"/>
    </row>
    <row r="62" spans="1:9" ht="30" customHeight="1" x14ac:dyDescent="0.2">
      <c r="A62" s="160" t="s">
        <v>517</v>
      </c>
      <c r="B62" s="48" t="s">
        <v>515</v>
      </c>
      <c r="C62" s="48" t="s">
        <v>434</v>
      </c>
      <c r="D62" s="18">
        <v>12527</v>
      </c>
      <c r="E62" s="38">
        <v>15909</v>
      </c>
      <c r="F62" s="56" t="s">
        <v>513</v>
      </c>
      <c r="G62" s="81"/>
      <c r="H62" s="161">
        <f t="shared" si="1"/>
        <v>0</v>
      </c>
      <c r="I62" s="30"/>
    </row>
    <row r="63" spans="1:9" ht="30" customHeight="1" x14ac:dyDescent="0.2">
      <c r="A63" s="160" t="s">
        <v>521</v>
      </c>
      <c r="B63" s="48" t="s">
        <v>518</v>
      </c>
      <c r="C63" s="48" t="s">
        <v>206</v>
      </c>
      <c r="D63" s="18">
        <v>7</v>
      </c>
      <c r="E63" s="38">
        <v>9</v>
      </c>
      <c r="F63" s="56" t="s">
        <v>102</v>
      </c>
      <c r="G63" s="81"/>
      <c r="H63" s="161">
        <f t="shared" si="1"/>
        <v>0</v>
      </c>
      <c r="I63" s="30"/>
    </row>
    <row r="64" spans="1:9" ht="30" customHeight="1" x14ac:dyDescent="0.2">
      <c r="A64" s="160" t="s">
        <v>522</v>
      </c>
      <c r="B64" s="48" t="s">
        <v>519</v>
      </c>
      <c r="C64" s="48" t="s">
        <v>206</v>
      </c>
      <c r="D64" s="18">
        <v>13</v>
      </c>
      <c r="E64" s="38">
        <v>17</v>
      </c>
      <c r="F64" s="56" t="s">
        <v>102</v>
      </c>
      <c r="G64" s="81"/>
      <c r="H64" s="161">
        <f t="shared" si="1"/>
        <v>0</v>
      </c>
      <c r="I64" s="30"/>
    </row>
    <row r="65" spans="1:9" ht="30" customHeight="1" x14ac:dyDescent="0.2">
      <c r="A65" s="160" t="s">
        <v>523</v>
      </c>
      <c r="B65" s="48" t="s">
        <v>520</v>
      </c>
      <c r="C65" s="48" t="s">
        <v>206</v>
      </c>
      <c r="D65" s="18">
        <v>15</v>
      </c>
      <c r="E65" s="38">
        <v>19</v>
      </c>
      <c r="F65" s="56" t="s">
        <v>102</v>
      </c>
      <c r="G65" s="81"/>
      <c r="H65" s="161">
        <f t="shared" si="1"/>
        <v>0</v>
      </c>
      <c r="I65" s="30"/>
    </row>
    <row r="66" spans="1:9" ht="30" customHeight="1" x14ac:dyDescent="0.2">
      <c r="A66" s="160" t="s">
        <v>526</v>
      </c>
      <c r="B66" s="48" t="s">
        <v>524</v>
      </c>
      <c r="C66" s="48" t="s">
        <v>393</v>
      </c>
      <c r="D66" s="18">
        <v>315</v>
      </c>
      <c r="E66" s="38">
        <v>400</v>
      </c>
      <c r="F66" s="56" t="s">
        <v>409</v>
      </c>
      <c r="G66" s="81"/>
      <c r="H66" s="161">
        <f t="shared" si="1"/>
        <v>0</v>
      </c>
      <c r="I66" s="30"/>
    </row>
    <row r="67" spans="1:9" ht="30" customHeight="1" x14ac:dyDescent="0.2">
      <c r="A67" s="160" t="s">
        <v>527</v>
      </c>
      <c r="B67" s="48" t="s">
        <v>525</v>
      </c>
      <c r="C67" s="48" t="s">
        <v>393</v>
      </c>
      <c r="D67" s="18">
        <v>352</v>
      </c>
      <c r="E67" s="38">
        <v>447</v>
      </c>
      <c r="F67" s="56" t="s">
        <v>409</v>
      </c>
      <c r="G67" s="81"/>
      <c r="H67" s="161">
        <f t="shared" si="1"/>
        <v>0</v>
      </c>
      <c r="I67" s="30"/>
    </row>
    <row r="68" spans="1:9" ht="30" customHeight="1" x14ac:dyDescent="0.2">
      <c r="A68" s="160" t="s">
        <v>529</v>
      </c>
      <c r="B68" s="48" t="s">
        <v>528</v>
      </c>
      <c r="C68" s="48" t="s">
        <v>206</v>
      </c>
      <c r="D68" s="18">
        <v>340</v>
      </c>
      <c r="E68" s="38">
        <v>432</v>
      </c>
      <c r="F68" s="56" t="s">
        <v>475</v>
      </c>
      <c r="G68" s="81"/>
      <c r="H68" s="161">
        <f t="shared" si="1"/>
        <v>0</v>
      </c>
      <c r="I68" s="30"/>
    </row>
    <row r="69" spans="1:9" ht="30" customHeight="1" x14ac:dyDescent="0.2">
      <c r="A69" s="160" t="s">
        <v>531</v>
      </c>
      <c r="B69" s="48" t="s">
        <v>530</v>
      </c>
      <c r="C69" s="48" t="s">
        <v>434</v>
      </c>
      <c r="D69" s="18">
        <v>300</v>
      </c>
      <c r="E69" s="38">
        <v>381</v>
      </c>
      <c r="F69" s="56" t="s">
        <v>506</v>
      </c>
      <c r="G69" s="81"/>
      <c r="H69" s="161">
        <f t="shared" si="1"/>
        <v>0</v>
      </c>
      <c r="I69" s="30"/>
    </row>
    <row r="70" spans="1:9" ht="30" customHeight="1" x14ac:dyDescent="0.2">
      <c r="A70" s="160" t="s">
        <v>533</v>
      </c>
      <c r="B70" s="48" t="s">
        <v>532</v>
      </c>
      <c r="C70" s="48" t="s">
        <v>449</v>
      </c>
      <c r="D70" s="18">
        <v>22</v>
      </c>
      <c r="E70" s="38">
        <v>28</v>
      </c>
      <c r="F70" s="56" t="s">
        <v>15</v>
      </c>
      <c r="G70" s="81"/>
      <c r="H70" s="161">
        <f t="shared" si="1"/>
        <v>0</v>
      </c>
      <c r="I70" s="30"/>
    </row>
    <row r="71" spans="1:9" ht="30" customHeight="1" x14ac:dyDescent="0.2">
      <c r="A71" s="160" t="s">
        <v>535</v>
      </c>
      <c r="B71" s="48" t="s">
        <v>534</v>
      </c>
      <c r="C71" s="48" t="s">
        <v>206</v>
      </c>
      <c r="D71" s="18">
        <v>22</v>
      </c>
      <c r="E71" s="38">
        <v>28</v>
      </c>
      <c r="F71" s="56" t="s">
        <v>15</v>
      </c>
      <c r="G71" s="81"/>
      <c r="H71" s="161">
        <f t="shared" si="1"/>
        <v>0</v>
      </c>
      <c r="I71" s="30"/>
    </row>
    <row r="72" spans="1:9" ht="30" customHeight="1" x14ac:dyDescent="0.2">
      <c r="A72" s="160" t="s">
        <v>539</v>
      </c>
      <c r="B72" s="48" t="s">
        <v>536</v>
      </c>
      <c r="C72" s="48" t="s">
        <v>434</v>
      </c>
      <c r="D72" s="18">
        <v>1055</v>
      </c>
      <c r="E72" s="38">
        <v>1340</v>
      </c>
      <c r="F72" s="56" t="s">
        <v>441</v>
      </c>
      <c r="G72" s="81"/>
      <c r="H72" s="161">
        <f t="shared" si="1"/>
        <v>0</v>
      </c>
      <c r="I72" s="30"/>
    </row>
    <row r="73" spans="1:9" ht="30" customHeight="1" x14ac:dyDescent="0.2">
      <c r="A73" s="160" t="s">
        <v>540</v>
      </c>
      <c r="B73" s="48" t="s">
        <v>537</v>
      </c>
      <c r="C73" s="48" t="s">
        <v>434</v>
      </c>
      <c r="D73" s="18">
        <v>1004</v>
      </c>
      <c r="E73" s="38">
        <v>1275</v>
      </c>
      <c r="F73" s="56" t="s">
        <v>441</v>
      </c>
      <c r="G73" s="81"/>
      <c r="H73" s="161">
        <f t="shared" si="1"/>
        <v>0</v>
      </c>
      <c r="I73" s="30"/>
    </row>
    <row r="74" spans="1:9" ht="30" customHeight="1" x14ac:dyDescent="0.2">
      <c r="A74" s="160" t="s">
        <v>541</v>
      </c>
      <c r="B74" s="48" t="s">
        <v>538</v>
      </c>
      <c r="C74" s="48" t="s">
        <v>434</v>
      </c>
      <c r="D74" s="18">
        <v>753</v>
      </c>
      <c r="E74" s="38">
        <v>956</v>
      </c>
      <c r="F74" s="56" t="s">
        <v>441</v>
      </c>
      <c r="G74" s="81"/>
      <c r="H74" s="161">
        <f t="shared" si="1"/>
        <v>0</v>
      </c>
      <c r="I74" s="30"/>
    </row>
    <row r="75" spans="1:9" ht="30" customHeight="1" x14ac:dyDescent="0.2">
      <c r="A75" s="160" t="s">
        <v>545</v>
      </c>
      <c r="B75" s="48" t="s">
        <v>542</v>
      </c>
      <c r="C75" s="48"/>
      <c r="D75" s="18">
        <v>5796</v>
      </c>
      <c r="E75" s="38">
        <v>7361</v>
      </c>
      <c r="F75" s="56" t="s">
        <v>102</v>
      </c>
      <c r="G75" s="81"/>
      <c r="H75" s="161">
        <f t="shared" ref="H75:H116" si="2">D75*G75</f>
        <v>0</v>
      </c>
      <c r="I75" s="30"/>
    </row>
    <row r="76" spans="1:9" ht="30" customHeight="1" x14ac:dyDescent="0.2">
      <c r="A76" s="160" t="s">
        <v>546</v>
      </c>
      <c r="B76" s="48" t="s">
        <v>543</v>
      </c>
      <c r="C76" s="48"/>
      <c r="D76" s="18">
        <v>1739</v>
      </c>
      <c r="E76" s="38">
        <v>2209</v>
      </c>
      <c r="F76" s="56" t="s">
        <v>102</v>
      </c>
      <c r="G76" s="81"/>
      <c r="H76" s="161">
        <f t="shared" si="2"/>
        <v>0</v>
      </c>
      <c r="I76" s="30"/>
    </row>
    <row r="77" spans="1:9" ht="30" customHeight="1" x14ac:dyDescent="0.2">
      <c r="A77" s="160" t="s">
        <v>547</v>
      </c>
      <c r="B77" s="48" t="s">
        <v>544</v>
      </c>
      <c r="C77" s="48"/>
      <c r="D77" s="18">
        <v>2647</v>
      </c>
      <c r="E77" s="38">
        <v>3362</v>
      </c>
      <c r="F77" s="56" t="s">
        <v>102</v>
      </c>
      <c r="G77" s="81"/>
      <c r="H77" s="161">
        <f t="shared" si="2"/>
        <v>0</v>
      </c>
      <c r="I77" s="30"/>
    </row>
    <row r="78" spans="1:9" ht="30" customHeight="1" x14ac:dyDescent="0.2">
      <c r="A78" s="160" t="s">
        <v>549</v>
      </c>
      <c r="B78" s="48" t="s">
        <v>548</v>
      </c>
      <c r="C78" s="48"/>
      <c r="D78" s="18">
        <v>227</v>
      </c>
      <c r="E78" s="38">
        <v>288</v>
      </c>
      <c r="F78" s="56" t="s">
        <v>102</v>
      </c>
      <c r="G78" s="81"/>
      <c r="H78" s="161">
        <f t="shared" si="2"/>
        <v>0</v>
      </c>
      <c r="I78" s="30"/>
    </row>
    <row r="79" spans="1:9" ht="30" customHeight="1" x14ac:dyDescent="0.2">
      <c r="A79" s="160" t="s">
        <v>552</v>
      </c>
      <c r="B79" s="48" t="s">
        <v>550</v>
      </c>
      <c r="C79" s="48"/>
      <c r="D79" s="18">
        <v>780</v>
      </c>
      <c r="E79" s="38">
        <v>991</v>
      </c>
      <c r="F79" s="56" t="s">
        <v>475</v>
      </c>
      <c r="G79" s="81"/>
      <c r="H79" s="161">
        <f t="shared" si="2"/>
        <v>0</v>
      </c>
      <c r="I79" s="30"/>
    </row>
    <row r="80" spans="1:9" ht="30" customHeight="1" x14ac:dyDescent="0.2">
      <c r="A80" s="160" t="s">
        <v>553</v>
      </c>
      <c r="B80" s="48" t="s">
        <v>551</v>
      </c>
      <c r="C80" s="48"/>
      <c r="D80" s="18">
        <v>780</v>
      </c>
      <c r="E80" s="38">
        <v>991</v>
      </c>
      <c r="F80" s="56" t="s">
        <v>475</v>
      </c>
      <c r="G80" s="81"/>
      <c r="H80" s="161">
        <f t="shared" si="2"/>
        <v>0</v>
      </c>
      <c r="I80" s="30"/>
    </row>
    <row r="81" spans="1:9" ht="30" customHeight="1" x14ac:dyDescent="0.2">
      <c r="A81" s="160" t="s">
        <v>555</v>
      </c>
      <c r="B81" s="48" t="s">
        <v>554</v>
      </c>
      <c r="C81" s="48"/>
      <c r="D81" s="18">
        <v>1500</v>
      </c>
      <c r="E81" s="38">
        <v>1905</v>
      </c>
      <c r="F81" s="56" t="s">
        <v>506</v>
      </c>
      <c r="G81" s="81"/>
      <c r="H81" s="161">
        <f t="shared" si="2"/>
        <v>0</v>
      </c>
      <c r="I81" s="30"/>
    </row>
    <row r="82" spans="1:9" ht="30" customHeight="1" x14ac:dyDescent="0.2">
      <c r="A82" s="160" t="s">
        <v>557</v>
      </c>
      <c r="B82" s="48" t="s">
        <v>556</v>
      </c>
      <c r="C82" s="48"/>
      <c r="D82" s="18">
        <v>1113</v>
      </c>
      <c r="E82" s="38">
        <v>1414</v>
      </c>
      <c r="F82" s="56" t="s">
        <v>560</v>
      </c>
      <c r="G82" s="81"/>
      <c r="H82" s="161">
        <f t="shared" si="2"/>
        <v>0</v>
      </c>
      <c r="I82" s="30"/>
    </row>
    <row r="83" spans="1:9" ht="30" customHeight="1" x14ac:dyDescent="0.2">
      <c r="A83" s="160" t="s">
        <v>559</v>
      </c>
      <c r="B83" s="48" t="s">
        <v>558</v>
      </c>
      <c r="C83" s="48"/>
      <c r="D83" s="18">
        <v>658</v>
      </c>
      <c r="E83" s="38">
        <v>836</v>
      </c>
      <c r="F83" s="56" t="s">
        <v>560</v>
      </c>
      <c r="G83" s="81"/>
      <c r="H83" s="161">
        <f t="shared" si="2"/>
        <v>0</v>
      </c>
      <c r="I83" s="30"/>
    </row>
    <row r="84" spans="1:9" ht="30" customHeight="1" x14ac:dyDescent="0.2">
      <c r="A84" s="160" t="s">
        <v>564</v>
      </c>
      <c r="B84" s="48" t="s">
        <v>561</v>
      </c>
      <c r="C84" s="48" t="s">
        <v>397</v>
      </c>
      <c r="D84" s="18">
        <v>10500</v>
      </c>
      <c r="E84" s="38">
        <v>13335</v>
      </c>
      <c r="F84" s="56" t="s">
        <v>567</v>
      </c>
      <c r="G84" s="81"/>
      <c r="H84" s="161">
        <f t="shared" si="2"/>
        <v>0</v>
      </c>
      <c r="I84" s="30"/>
    </row>
    <row r="85" spans="1:9" ht="30" customHeight="1" x14ac:dyDescent="0.2">
      <c r="A85" s="160" t="s">
        <v>565</v>
      </c>
      <c r="B85" s="48" t="s">
        <v>562</v>
      </c>
      <c r="C85" s="48" t="s">
        <v>397</v>
      </c>
      <c r="D85" s="18">
        <v>9000</v>
      </c>
      <c r="E85" s="38">
        <v>11430</v>
      </c>
      <c r="F85" s="56" t="s">
        <v>567</v>
      </c>
      <c r="G85" s="81"/>
      <c r="H85" s="161">
        <f t="shared" si="2"/>
        <v>0</v>
      </c>
      <c r="I85" s="30"/>
    </row>
    <row r="86" spans="1:9" ht="30" customHeight="1" x14ac:dyDescent="0.2">
      <c r="A86" s="160" t="s">
        <v>566</v>
      </c>
      <c r="B86" s="48" t="s">
        <v>563</v>
      </c>
      <c r="C86" s="48" t="s">
        <v>393</v>
      </c>
      <c r="D86" s="18">
        <v>900</v>
      </c>
      <c r="E86" s="38">
        <v>1143</v>
      </c>
      <c r="F86" s="56" t="s">
        <v>475</v>
      </c>
      <c r="G86" s="81"/>
      <c r="H86" s="161">
        <f t="shared" si="2"/>
        <v>0</v>
      </c>
      <c r="I86" s="30"/>
    </row>
    <row r="87" spans="1:9" ht="30" customHeight="1" x14ac:dyDescent="0.2">
      <c r="A87" s="160" t="s">
        <v>572</v>
      </c>
      <c r="B87" s="48" t="s">
        <v>568</v>
      </c>
      <c r="C87" s="48"/>
      <c r="D87" s="18">
        <v>16</v>
      </c>
      <c r="E87" s="38">
        <v>20</v>
      </c>
      <c r="F87" s="56" t="s">
        <v>102</v>
      </c>
      <c r="G87" s="81"/>
      <c r="H87" s="161">
        <f t="shared" si="2"/>
        <v>0</v>
      </c>
      <c r="I87" s="30"/>
    </row>
    <row r="88" spans="1:9" ht="30" customHeight="1" x14ac:dyDescent="0.2">
      <c r="A88" s="160" t="s">
        <v>573</v>
      </c>
      <c r="B88" s="48" t="s">
        <v>569</v>
      </c>
      <c r="C88" s="48"/>
      <c r="D88" s="18">
        <v>21</v>
      </c>
      <c r="E88" s="38">
        <v>27</v>
      </c>
      <c r="F88" s="56" t="s">
        <v>102</v>
      </c>
      <c r="G88" s="81"/>
      <c r="H88" s="161">
        <f t="shared" si="2"/>
        <v>0</v>
      </c>
      <c r="I88" s="30"/>
    </row>
    <row r="89" spans="1:9" ht="30" customHeight="1" x14ac:dyDescent="0.2">
      <c r="A89" s="160" t="s">
        <v>574</v>
      </c>
      <c r="B89" s="48" t="s">
        <v>570</v>
      </c>
      <c r="C89" s="48"/>
      <c r="D89" s="18">
        <v>25</v>
      </c>
      <c r="E89" s="38">
        <v>32</v>
      </c>
      <c r="F89" s="56" t="s">
        <v>102</v>
      </c>
      <c r="G89" s="81"/>
      <c r="H89" s="161">
        <f t="shared" si="2"/>
        <v>0</v>
      </c>
      <c r="I89" s="30"/>
    </row>
    <row r="90" spans="1:9" ht="30" customHeight="1" x14ac:dyDescent="0.2">
      <c r="A90" s="160" t="s">
        <v>575</v>
      </c>
      <c r="B90" s="48" t="s">
        <v>571</v>
      </c>
      <c r="C90" s="48"/>
      <c r="D90" s="18">
        <v>27</v>
      </c>
      <c r="E90" s="38">
        <v>34</v>
      </c>
      <c r="F90" s="56" t="s">
        <v>102</v>
      </c>
      <c r="G90" s="81"/>
      <c r="H90" s="161">
        <f t="shared" si="2"/>
        <v>0</v>
      </c>
      <c r="I90" s="30"/>
    </row>
    <row r="91" spans="1:9" ht="30" customHeight="1" x14ac:dyDescent="0.2">
      <c r="A91" s="160" t="s">
        <v>577</v>
      </c>
      <c r="B91" s="48" t="s">
        <v>576</v>
      </c>
      <c r="C91" s="48"/>
      <c r="D91" s="18">
        <v>40</v>
      </c>
      <c r="E91" s="38">
        <v>51</v>
      </c>
      <c r="F91" s="56" t="s">
        <v>102</v>
      </c>
      <c r="G91" s="81"/>
      <c r="H91" s="161">
        <f t="shared" si="2"/>
        <v>0</v>
      </c>
      <c r="I91" s="30"/>
    </row>
    <row r="92" spans="1:9" ht="30" customHeight="1" x14ac:dyDescent="0.2">
      <c r="A92" s="160" t="s">
        <v>579</v>
      </c>
      <c r="B92" s="48" t="s">
        <v>578</v>
      </c>
      <c r="C92" s="48"/>
      <c r="D92" s="18">
        <v>68</v>
      </c>
      <c r="E92" s="38">
        <v>86</v>
      </c>
      <c r="F92" s="56" t="s">
        <v>102</v>
      </c>
      <c r="G92" s="81"/>
      <c r="H92" s="161">
        <f t="shared" si="2"/>
        <v>0</v>
      </c>
      <c r="I92" s="30"/>
    </row>
    <row r="93" spans="1:9" ht="30" customHeight="1" x14ac:dyDescent="0.2">
      <c r="A93" s="160" t="s">
        <v>582</v>
      </c>
      <c r="B93" s="48" t="s">
        <v>580</v>
      </c>
      <c r="C93" s="48"/>
      <c r="D93" s="18">
        <v>55</v>
      </c>
      <c r="E93" s="38">
        <v>70</v>
      </c>
      <c r="F93" s="56" t="s">
        <v>102</v>
      </c>
      <c r="G93" s="81"/>
      <c r="H93" s="161">
        <f t="shared" si="2"/>
        <v>0</v>
      </c>
      <c r="I93" s="30"/>
    </row>
    <row r="94" spans="1:9" ht="30" customHeight="1" x14ac:dyDescent="0.2">
      <c r="A94" s="160" t="s">
        <v>583</v>
      </c>
      <c r="B94" s="48" t="s">
        <v>581</v>
      </c>
      <c r="C94" s="48"/>
      <c r="D94" s="18">
        <v>58</v>
      </c>
      <c r="E94" s="38">
        <v>74</v>
      </c>
      <c r="F94" s="56" t="s">
        <v>102</v>
      </c>
      <c r="G94" s="81"/>
      <c r="H94" s="161">
        <f t="shared" si="2"/>
        <v>0</v>
      </c>
      <c r="I94" s="30"/>
    </row>
    <row r="95" spans="1:9" ht="30" customHeight="1" x14ac:dyDescent="0.2">
      <c r="A95" s="160" t="s">
        <v>585</v>
      </c>
      <c r="B95" s="48" t="s">
        <v>584</v>
      </c>
      <c r="C95" s="48"/>
      <c r="D95" s="18">
        <v>22</v>
      </c>
      <c r="E95" s="38">
        <v>28</v>
      </c>
      <c r="F95" s="56" t="s">
        <v>102</v>
      </c>
      <c r="G95" s="81"/>
      <c r="H95" s="161">
        <f t="shared" si="2"/>
        <v>0</v>
      </c>
      <c r="I95" s="30"/>
    </row>
    <row r="96" spans="1:9" ht="30" customHeight="1" x14ac:dyDescent="0.2">
      <c r="A96" s="160" t="s">
        <v>587</v>
      </c>
      <c r="B96" s="48" t="s">
        <v>586</v>
      </c>
      <c r="C96" s="48" t="s">
        <v>393</v>
      </c>
      <c r="D96" s="18">
        <v>23</v>
      </c>
      <c r="E96" s="38">
        <v>29</v>
      </c>
      <c r="F96" s="56" t="s">
        <v>102</v>
      </c>
      <c r="G96" s="81"/>
      <c r="H96" s="161">
        <f t="shared" si="2"/>
        <v>0</v>
      </c>
      <c r="I96" s="30"/>
    </row>
    <row r="97" spans="1:9" ht="30" customHeight="1" x14ac:dyDescent="0.2">
      <c r="A97" s="160" t="s">
        <v>589</v>
      </c>
      <c r="B97" s="48" t="s">
        <v>588</v>
      </c>
      <c r="C97" s="48" t="s">
        <v>206</v>
      </c>
      <c r="D97" s="18">
        <v>16</v>
      </c>
      <c r="E97" s="38">
        <v>20</v>
      </c>
      <c r="F97" s="56" t="s">
        <v>102</v>
      </c>
      <c r="G97" s="81"/>
      <c r="H97" s="161">
        <f t="shared" si="2"/>
        <v>0</v>
      </c>
      <c r="I97" s="30"/>
    </row>
    <row r="98" spans="1:9" ht="30" customHeight="1" x14ac:dyDescent="0.2">
      <c r="A98" s="160" t="s">
        <v>591</v>
      </c>
      <c r="B98" s="48" t="s">
        <v>590</v>
      </c>
      <c r="C98" s="48"/>
      <c r="D98" s="18">
        <v>18</v>
      </c>
      <c r="E98" s="38">
        <v>23</v>
      </c>
      <c r="F98" s="56" t="s">
        <v>102</v>
      </c>
      <c r="G98" s="81"/>
      <c r="H98" s="161">
        <f t="shared" si="2"/>
        <v>0</v>
      </c>
      <c r="I98" s="30"/>
    </row>
    <row r="99" spans="1:9" ht="30" customHeight="1" x14ac:dyDescent="0.2">
      <c r="A99" s="160" t="s">
        <v>593</v>
      </c>
      <c r="B99" s="48" t="s">
        <v>592</v>
      </c>
      <c r="C99" s="48"/>
      <c r="D99" s="18">
        <v>13</v>
      </c>
      <c r="E99" s="38">
        <v>17</v>
      </c>
      <c r="F99" s="56" t="s">
        <v>102</v>
      </c>
      <c r="G99" s="81"/>
      <c r="H99" s="161">
        <f t="shared" si="2"/>
        <v>0</v>
      </c>
      <c r="I99" s="30"/>
    </row>
    <row r="100" spans="1:9" ht="30" customHeight="1" x14ac:dyDescent="0.2">
      <c r="A100" s="160" t="s">
        <v>595</v>
      </c>
      <c r="B100" s="48" t="s">
        <v>594</v>
      </c>
      <c r="C100" s="48"/>
      <c r="D100" s="18">
        <v>9</v>
      </c>
      <c r="E100" s="38">
        <v>11</v>
      </c>
      <c r="F100" s="56" t="s">
        <v>102</v>
      </c>
      <c r="G100" s="81"/>
      <c r="H100" s="161">
        <f t="shared" si="2"/>
        <v>0</v>
      </c>
      <c r="I100" s="30"/>
    </row>
    <row r="101" spans="1:9" ht="30" customHeight="1" x14ac:dyDescent="0.2">
      <c r="A101" s="160" t="s">
        <v>598</v>
      </c>
      <c r="B101" s="48" t="s">
        <v>596</v>
      </c>
      <c r="C101" s="48"/>
      <c r="D101" s="18">
        <v>17</v>
      </c>
      <c r="E101" s="38">
        <v>22</v>
      </c>
      <c r="F101" s="56" t="s">
        <v>102</v>
      </c>
      <c r="G101" s="81"/>
      <c r="H101" s="161">
        <f t="shared" si="2"/>
        <v>0</v>
      </c>
      <c r="I101" s="30"/>
    </row>
    <row r="102" spans="1:9" ht="30" customHeight="1" x14ac:dyDescent="0.2">
      <c r="A102" s="160" t="s">
        <v>599</v>
      </c>
      <c r="B102" s="48" t="s">
        <v>597</v>
      </c>
      <c r="C102" s="48"/>
      <c r="D102" s="18">
        <v>20</v>
      </c>
      <c r="E102" s="38">
        <v>25</v>
      </c>
      <c r="F102" s="56" t="s">
        <v>102</v>
      </c>
      <c r="G102" s="81"/>
      <c r="H102" s="161">
        <f t="shared" si="2"/>
        <v>0</v>
      </c>
      <c r="I102" s="30"/>
    </row>
    <row r="103" spans="1:9" ht="30" customHeight="1" x14ac:dyDescent="0.2">
      <c r="A103" s="160" t="s">
        <v>601</v>
      </c>
      <c r="B103" s="48" t="s">
        <v>600</v>
      </c>
      <c r="C103" s="48"/>
      <c r="D103" s="18">
        <v>39</v>
      </c>
      <c r="E103" s="38">
        <v>50</v>
      </c>
      <c r="F103" s="56" t="s">
        <v>102</v>
      </c>
      <c r="G103" s="81"/>
      <c r="H103" s="161">
        <f t="shared" si="2"/>
        <v>0</v>
      </c>
      <c r="I103" s="30"/>
    </row>
    <row r="104" spans="1:9" ht="30" customHeight="1" x14ac:dyDescent="0.2">
      <c r="A104" s="160" t="s">
        <v>603</v>
      </c>
      <c r="B104" s="48" t="s">
        <v>602</v>
      </c>
      <c r="C104" s="48"/>
      <c r="D104" s="18">
        <v>12</v>
      </c>
      <c r="E104" s="38">
        <v>15</v>
      </c>
      <c r="F104" s="56" t="s">
        <v>102</v>
      </c>
      <c r="G104" s="81"/>
      <c r="H104" s="161">
        <f t="shared" si="2"/>
        <v>0</v>
      </c>
      <c r="I104" s="30"/>
    </row>
    <row r="105" spans="1:9" ht="30" customHeight="1" x14ac:dyDescent="0.2">
      <c r="A105" s="160" t="s">
        <v>606</v>
      </c>
      <c r="B105" s="48" t="s">
        <v>604</v>
      </c>
      <c r="C105" s="48"/>
      <c r="D105" s="18">
        <v>2506.5</v>
      </c>
      <c r="E105" s="38">
        <v>3183</v>
      </c>
      <c r="F105" s="56" t="s">
        <v>608</v>
      </c>
      <c r="G105" s="81"/>
      <c r="H105" s="161">
        <f t="shared" si="2"/>
        <v>0</v>
      </c>
      <c r="I105" s="30"/>
    </row>
    <row r="106" spans="1:9" ht="30" customHeight="1" x14ac:dyDescent="0.2">
      <c r="A106" s="160" t="s">
        <v>607</v>
      </c>
      <c r="B106" s="48" t="s">
        <v>605</v>
      </c>
      <c r="C106" s="48"/>
      <c r="D106" s="18">
        <v>2506</v>
      </c>
      <c r="E106" s="38">
        <v>3183</v>
      </c>
      <c r="F106" s="56" t="s">
        <v>608</v>
      </c>
      <c r="G106" s="81"/>
      <c r="H106" s="161">
        <f t="shared" si="2"/>
        <v>0</v>
      </c>
      <c r="I106" s="30"/>
    </row>
    <row r="107" spans="1:9" ht="30" customHeight="1" x14ac:dyDescent="0.2">
      <c r="A107" s="160" t="s">
        <v>610</v>
      </c>
      <c r="B107" s="48" t="s">
        <v>609</v>
      </c>
      <c r="C107" s="48"/>
      <c r="D107" s="18">
        <v>2320</v>
      </c>
      <c r="E107" s="38">
        <v>2946</v>
      </c>
      <c r="F107" s="56" t="s">
        <v>608</v>
      </c>
      <c r="G107" s="81"/>
      <c r="H107" s="161">
        <f t="shared" si="2"/>
        <v>0</v>
      </c>
      <c r="I107" s="30"/>
    </row>
    <row r="108" spans="1:9" ht="30" customHeight="1" x14ac:dyDescent="0.2">
      <c r="A108" s="160" t="s">
        <v>612</v>
      </c>
      <c r="B108" s="48" t="s">
        <v>611</v>
      </c>
      <c r="C108" s="48"/>
      <c r="D108" s="18">
        <v>1100</v>
      </c>
      <c r="E108" s="38">
        <v>1397</v>
      </c>
      <c r="F108" s="56" t="s">
        <v>441</v>
      </c>
      <c r="G108" s="81"/>
      <c r="H108" s="161">
        <f t="shared" si="2"/>
        <v>0</v>
      </c>
      <c r="I108" s="30"/>
    </row>
    <row r="109" spans="1:9" ht="30" customHeight="1" x14ac:dyDescent="0.2">
      <c r="A109" s="160" t="s">
        <v>614</v>
      </c>
      <c r="B109" s="48" t="s">
        <v>613</v>
      </c>
      <c r="C109" s="48"/>
      <c r="D109" s="18">
        <v>7</v>
      </c>
      <c r="E109" s="38">
        <v>9</v>
      </c>
      <c r="F109" s="56" t="s">
        <v>102</v>
      </c>
      <c r="G109" s="81"/>
      <c r="H109" s="161">
        <f t="shared" si="2"/>
        <v>0</v>
      </c>
      <c r="I109" s="30"/>
    </row>
    <row r="110" spans="1:9" ht="30" customHeight="1" x14ac:dyDescent="0.2">
      <c r="A110" s="160" t="s">
        <v>619</v>
      </c>
      <c r="B110" s="48" t="s">
        <v>615</v>
      </c>
      <c r="C110" s="48"/>
      <c r="D110" s="18">
        <v>7</v>
      </c>
      <c r="E110" s="38">
        <v>9</v>
      </c>
      <c r="F110" s="56" t="s">
        <v>102</v>
      </c>
      <c r="G110" s="81"/>
      <c r="H110" s="161">
        <f t="shared" si="2"/>
        <v>0</v>
      </c>
      <c r="I110" s="30"/>
    </row>
    <row r="111" spans="1:9" ht="30" customHeight="1" x14ac:dyDescent="0.2">
      <c r="A111" s="160" t="s">
        <v>620</v>
      </c>
      <c r="B111" s="48" t="s">
        <v>616</v>
      </c>
      <c r="C111" s="48"/>
      <c r="D111" s="18">
        <v>8</v>
      </c>
      <c r="E111" s="38">
        <v>10</v>
      </c>
      <c r="F111" s="56" t="s">
        <v>102</v>
      </c>
      <c r="G111" s="81"/>
      <c r="H111" s="161">
        <f t="shared" si="2"/>
        <v>0</v>
      </c>
      <c r="I111" s="30"/>
    </row>
    <row r="112" spans="1:9" ht="30" customHeight="1" x14ac:dyDescent="0.2">
      <c r="A112" s="160" t="s">
        <v>621</v>
      </c>
      <c r="B112" s="48" t="s">
        <v>617</v>
      </c>
      <c r="C112" s="48"/>
      <c r="D112" s="18">
        <v>8</v>
      </c>
      <c r="E112" s="38">
        <v>10</v>
      </c>
      <c r="F112" s="56" t="s">
        <v>102</v>
      </c>
      <c r="G112" s="81"/>
      <c r="H112" s="161">
        <f t="shared" si="2"/>
        <v>0</v>
      </c>
      <c r="I112" s="30"/>
    </row>
    <row r="113" spans="1:15" ht="30" customHeight="1" x14ac:dyDescent="0.2">
      <c r="A113" s="160" t="s">
        <v>622</v>
      </c>
      <c r="B113" s="48" t="s">
        <v>618</v>
      </c>
      <c r="C113" s="48"/>
      <c r="D113" s="18">
        <v>11</v>
      </c>
      <c r="E113" s="38">
        <v>14</v>
      </c>
      <c r="F113" s="56" t="s">
        <v>102</v>
      </c>
      <c r="G113" s="81"/>
      <c r="H113" s="161">
        <f t="shared" si="2"/>
        <v>0</v>
      </c>
      <c r="I113" s="30"/>
    </row>
    <row r="114" spans="1:15" ht="30" customHeight="1" x14ac:dyDescent="0.2">
      <c r="A114" s="160" t="s">
        <v>624</v>
      </c>
      <c r="B114" s="48" t="s">
        <v>623</v>
      </c>
      <c r="C114" s="48"/>
      <c r="D114" s="18">
        <v>13</v>
      </c>
      <c r="E114" s="38">
        <v>17</v>
      </c>
      <c r="F114" s="56" t="s">
        <v>102</v>
      </c>
      <c r="G114" s="81"/>
      <c r="H114" s="161">
        <f t="shared" si="2"/>
        <v>0</v>
      </c>
      <c r="I114" s="30"/>
    </row>
    <row r="115" spans="1:15" ht="30" customHeight="1" x14ac:dyDescent="0.2">
      <c r="A115" s="160" t="s">
        <v>626</v>
      </c>
      <c r="B115" s="48" t="s">
        <v>625</v>
      </c>
      <c r="C115" s="48"/>
      <c r="D115" s="18">
        <v>16</v>
      </c>
      <c r="E115" s="38">
        <v>20</v>
      </c>
      <c r="F115" s="56" t="s">
        <v>102</v>
      </c>
      <c r="G115" s="81"/>
      <c r="H115" s="161">
        <f t="shared" si="2"/>
        <v>0</v>
      </c>
      <c r="I115" s="30"/>
    </row>
    <row r="116" spans="1:15" ht="30" customHeight="1" thickBot="1" x14ac:dyDescent="0.25">
      <c r="A116" s="162" t="s">
        <v>628</v>
      </c>
      <c r="B116" s="166" t="s">
        <v>627</v>
      </c>
      <c r="C116" s="166"/>
      <c r="D116" s="96">
        <v>20</v>
      </c>
      <c r="E116" s="106">
        <v>25</v>
      </c>
      <c r="F116" s="182" t="s">
        <v>102</v>
      </c>
      <c r="G116" s="183"/>
      <c r="H116" s="164">
        <f t="shared" si="2"/>
        <v>0</v>
      </c>
      <c r="I116" s="30"/>
    </row>
    <row r="117" spans="1:15" ht="30" customHeight="1" thickTop="1" thickBot="1" x14ac:dyDescent="0.25">
      <c r="E117" s="207" t="s">
        <v>6</v>
      </c>
      <c r="F117" s="208"/>
      <c r="G117" s="209"/>
      <c r="H117" s="140">
        <f>SUM(H5:H116)</f>
        <v>0</v>
      </c>
      <c r="I117" s="44"/>
    </row>
    <row r="118" spans="1:15" ht="30" customHeight="1" thickBot="1" x14ac:dyDescent="0.25">
      <c r="E118" s="210" t="s">
        <v>7</v>
      </c>
      <c r="F118" s="211"/>
      <c r="G118" s="211"/>
      <c r="H118" s="41">
        <f>H117*1.27</f>
        <v>0</v>
      </c>
      <c r="I118" s="34"/>
      <c r="J118" s="9"/>
      <c r="K118" s="9"/>
      <c r="L118" s="9"/>
      <c r="M118" s="9"/>
      <c r="N118" s="9"/>
      <c r="O118" s="9"/>
    </row>
    <row r="119" spans="1:15" s="9" customFormat="1" ht="17.25" customHeight="1" x14ac:dyDescent="0.2">
      <c r="A119"/>
      <c r="B119" s="43"/>
      <c r="C119" s="43"/>
      <c r="D119" s="5"/>
      <c r="E119" s="14"/>
      <c r="F119" s="14"/>
      <c r="G119" s="28"/>
      <c r="H119" s="42"/>
      <c r="I119" s="45"/>
      <c r="J119"/>
    </row>
    <row r="120" spans="1:15" s="9" customFormat="1" ht="17.25" customHeight="1" x14ac:dyDescent="0.2">
      <c r="A120"/>
      <c r="B120" s="43"/>
      <c r="C120" s="43"/>
      <c r="D120" s="5"/>
      <c r="E120" s="8"/>
      <c r="F120" s="8"/>
      <c r="G120" s="25"/>
      <c r="H120" s="8"/>
      <c r="I120" s="8"/>
      <c r="J120"/>
    </row>
    <row r="121" spans="1:15" s="9" customFormat="1" ht="17.25" customHeight="1" x14ac:dyDescent="0.2">
      <c r="A121"/>
      <c r="B121" s="43"/>
      <c r="C121" s="43"/>
      <c r="D121" s="5"/>
      <c r="E121" s="12"/>
      <c r="F121" s="12"/>
      <c r="G121" s="26"/>
      <c r="H121" s="11"/>
      <c r="I121" s="11"/>
      <c r="J121"/>
      <c r="K121"/>
      <c r="L121"/>
      <c r="M121"/>
      <c r="N121"/>
      <c r="O121"/>
    </row>
    <row r="122" spans="1:15" x14ac:dyDescent="0.2">
      <c r="E122"/>
      <c r="F122"/>
      <c r="G122" s="29"/>
      <c r="H122" s="43"/>
      <c r="I122" s="43"/>
    </row>
    <row r="123" spans="1:15" x14ac:dyDescent="0.2">
      <c r="E123" s="12"/>
      <c r="F123" s="12"/>
      <c r="G123" s="26"/>
      <c r="H123" s="11"/>
      <c r="I123" s="11"/>
    </row>
    <row r="124" spans="1:15" ht="18" x14ac:dyDescent="0.2">
      <c r="A124" s="1"/>
      <c r="B124" s="1"/>
      <c r="C124" s="1"/>
      <c r="E124" s="10"/>
      <c r="F124" s="10"/>
      <c r="G124" s="26"/>
      <c r="H124" s="11"/>
      <c r="I124" s="11"/>
      <c r="K124" s="16"/>
    </row>
  </sheetData>
  <sheetProtection algorithmName="SHA-512" hashValue="jrHdMUk/iltB2a9W8kFkCynl3g904WYA2ocMaC65xndfdW4LdiHZI+JATGsk124QZ35OwdqVbaA2sf3lSGTagQ==" saltValue="5EYZJJBru85VNo7ThL3ffw==" spinCount="100000" sheet="1" objects="1" scenarios="1" selectLockedCells="1"/>
  <mergeCells count="9">
    <mergeCell ref="E118:G118"/>
    <mergeCell ref="A1:I1"/>
    <mergeCell ref="A3:H3"/>
    <mergeCell ref="E117:G117"/>
    <mergeCell ref="A8:H8"/>
    <mergeCell ref="A4:H4"/>
    <mergeCell ref="A23:H23"/>
    <mergeCell ref="A49:H49"/>
    <mergeCell ref="A59:H5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6">
    <pageSetUpPr fitToPage="1"/>
  </sheetPr>
  <dimension ref="A1:G27"/>
  <sheetViews>
    <sheetView zoomScaleNormal="100" workbookViewId="0">
      <selection activeCell="C5" sqref="C5:D5"/>
    </sheetView>
  </sheetViews>
  <sheetFormatPr defaultColWidth="8.85546875" defaultRowHeight="23.25" x14ac:dyDescent="0.35"/>
  <cols>
    <col min="1" max="1" width="8.85546875" style="195"/>
    <col min="2" max="2" width="65.42578125" style="195" customWidth="1"/>
    <col min="3" max="3" width="17.140625" style="195" customWidth="1"/>
    <col min="4" max="4" width="15.42578125" style="195" customWidth="1"/>
    <col min="5" max="5" width="15.7109375" style="195" customWidth="1"/>
    <col min="6" max="6" width="17.85546875" style="195" customWidth="1"/>
    <col min="7" max="7" width="106.42578125" style="197" customWidth="1"/>
  </cols>
  <sheetData>
    <row r="1" spans="1:7" ht="33" customHeight="1" x14ac:dyDescent="0.2">
      <c r="A1" s="258" t="s">
        <v>11</v>
      </c>
      <c r="B1" s="259"/>
      <c r="C1" s="248" t="s">
        <v>16</v>
      </c>
      <c r="D1" s="248"/>
      <c r="E1" s="262">
        <f>'Ipari termékek'!H43</f>
        <v>0</v>
      </c>
      <c r="F1" s="262"/>
      <c r="G1" s="263" t="s">
        <v>659</v>
      </c>
    </row>
    <row r="2" spans="1:7" ht="33" customHeight="1" x14ac:dyDescent="0.2">
      <c r="A2" s="260"/>
      <c r="B2" s="261"/>
      <c r="C2" s="248" t="s">
        <v>17</v>
      </c>
      <c r="D2" s="248"/>
      <c r="E2" s="253">
        <f>'Ipari termékek'!H44</f>
        <v>0</v>
      </c>
      <c r="F2" s="254"/>
      <c r="G2" s="264"/>
    </row>
    <row r="3" spans="1:7" ht="12.75" customHeight="1" x14ac:dyDescent="0.2">
      <c r="A3" s="255"/>
      <c r="B3" s="256"/>
      <c r="C3" s="256"/>
      <c r="D3" s="256"/>
      <c r="E3" s="256"/>
      <c r="F3" s="257"/>
      <c r="G3" s="186"/>
    </row>
    <row r="4" spans="1:7" ht="33" customHeight="1" x14ac:dyDescent="0.2">
      <c r="A4" s="258" t="s">
        <v>12</v>
      </c>
      <c r="B4" s="259"/>
      <c r="C4" s="248" t="s">
        <v>16</v>
      </c>
      <c r="D4" s="248"/>
      <c r="E4" s="262">
        <f>'Háztartási termék'!H38</f>
        <v>0</v>
      </c>
      <c r="F4" s="262"/>
      <c r="G4" s="187"/>
    </row>
    <row r="5" spans="1:7" ht="33" customHeight="1" x14ac:dyDescent="0.2">
      <c r="A5" s="260"/>
      <c r="B5" s="261"/>
      <c r="C5" s="248" t="s">
        <v>17</v>
      </c>
      <c r="D5" s="248"/>
      <c r="E5" s="253">
        <f>'Háztartási termék'!H39</f>
        <v>0</v>
      </c>
      <c r="F5" s="254"/>
      <c r="G5" s="188"/>
    </row>
    <row r="6" spans="1:7" ht="12.75" customHeight="1" x14ac:dyDescent="0.2">
      <c r="A6" s="255"/>
      <c r="B6" s="256"/>
      <c r="C6" s="256"/>
      <c r="D6" s="256"/>
      <c r="E6" s="256"/>
      <c r="F6" s="257"/>
      <c r="G6" s="186"/>
    </row>
    <row r="7" spans="1:7" ht="33" customHeight="1" x14ac:dyDescent="0.2">
      <c r="A7" s="244" t="s">
        <v>139</v>
      </c>
      <c r="B7" s="245"/>
      <c r="C7" s="248" t="s">
        <v>16</v>
      </c>
      <c r="D7" s="248"/>
      <c r="E7" s="249">
        <f>Papíráru!I43</f>
        <v>0</v>
      </c>
      <c r="F7" s="249"/>
      <c r="G7" s="188" t="s">
        <v>405</v>
      </c>
    </row>
    <row r="8" spans="1:7" ht="33" customHeight="1" x14ac:dyDescent="0.2">
      <c r="A8" s="246"/>
      <c r="B8" s="247"/>
      <c r="C8" s="248" t="s">
        <v>17</v>
      </c>
      <c r="D8" s="248"/>
      <c r="E8" s="253">
        <f>Papíráru!I44</f>
        <v>0</v>
      </c>
      <c r="F8" s="254"/>
      <c r="G8" s="189" t="s">
        <v>634</v>
      </c>
    </row>
    <row r="9" spans="1:7" ht="12.75" customHeight="1" x14ac:dyDescent="0.2">
      <c r="A9" s="255"/>
      <c r="B9" s="256"/>
      <c r="C9" s="256"/>
      <c r="D9" s="256"/>
      <c r="E9" s="256"/>
      <c r="F9" s="257"/>
      <c r="G9" s="186"/>
    </row>
    <row r="10" spans="1:7" ht="33" customHeight="1" x14ac:dyDescent="0.2">
      <c r="A10" s="244" t="s">
        <v>226</v>
      </c>
      <c r="B10" s="245"/>
      <c r="C10" s="248" t="s">
        <v>16</v>
      </c>
      <c r="D10" s="248"/>
      <c r="E10" s="249">
        <f>Pénztárgépszalag!G8</f>
        <v>0</v>
      </c>
      <c r="F10" s="249"/>
      <c r="G10" s="188"/>
    </row>
    <row r="11" spans="1:7" ht="33" customHeight="1" x14ac:dyDescent="0.2">
      <c r="A11" s="246"/>
      <c r="B11" s="247"/>
      <c r="C11" s="248" t="s">
        <v>17</v>
      </c>
      <c r="D11" s="248"/>
      <c r="E11" s="249">
        <f>Pénztárgépszalag!G9</f>
        <v>0</v>
      </c>
      <c r="F11" s="249"/>
      <c r="G11" s="188"/>
    </row>
    <row r="12" spans="1:7" ht="12.75" customHeight="1" x14ac:dyDescent="0.2">
      <c r="A12" s="190"/>
      <c r="B12" s="191"/>
      <c r="C12" s="192"/>
      <c r="D12" s="192"/>
      <c r="E12" s="192"/>
      <c r="F12" s="193"/>
      <c r="G12" s="186"/>
    </row>
    <row r="13" spans="1:7" ht="33" customHeight="1" x14ac:dyDescent="0.2">
      <c r="A13" s="244" t="s">
        <v>140</v>
      </c>
      <c r="B13" s="245"/>
      <c r="C13" s="248" t="s">
        <v>16</v>
      </c>
      <c r="D13" s="248"/>
      <c r="E13" s="249">
        <f>Hulladékzsák!H29</f>
        <v>0</v>
      </c>
      <c r="F13" s="249"/>
      <c r="G13" s="186"/>
    </row>
    <row r="14" spans="1:7" ht="33" customHeight="1" x14ac:dyDescent="0.2">
      <c r="A14" s="246"/>
      <c r="B14" s="247"/>
      <c r="C14" s="248" t="s">
        <v>17</v>
      </c>
      <c r="D14" s="248"/>
      <c r="E14" s="249">
        <f>Hulladékzsák!H30</f>
        <v>0</v>
      </c>
      <c r="F14" s="249"/>
      <c r="G14" s="186"/>
    </row>
    <row r="15" spans="1:7" ht="12.75" customHeight="1" x14ac:dyDescent="0.2">
      <c r="A15" s="255"/>
      <c r="B15" s="256"/>
      <c r="C15" s="256"/>
      <c r="D15" s="256"/>
      <c r="E15" s="256"/>
      <c r="F15" s="257"/>
      <c r="G15" s="186"/>
    </row>
    <row r="16" spans="1:7" ht="33" customHeight="1" x14ac:dyDescent="0.2">
      <c r="A16" s="244" t="s">
        <v>401</v>
      </c>
      <c r="B16" s="245"/>
      <c r="C16" s="248" t="s">
        <v>16</v>
      </c>
      <c r="D16" s="248"/>
      <c r="E16" s="249">
        <f>Elviteles!H117</f>
        <v>0</v>
      </c>
      <c r="F16" s="249"/>
      <c r="G16" s="186"/>
    </row>
    <row r="17" spans="1:7" ht="33" customHeight="1" x14ac:dyDescent="0.2">
      <c r="A17" s="246"/>
      <c r="B17" s="247"/>
      <c r="C17" s="248" t="s">
        <v>17</v>
      </c>
      <c r="D17" s="248"/>
      <c r="E17" s="249">
        <f>Elviteles!H118</f>
        <v>0</v>
      </c>
      <c r="F17" s="249"/>
      <c r="G17" s="186"/>
    </row>
    <row r="18" spans="1:7" ht="12.75" customHeight="1" x14ac:dyDescent="0.2">
      <c r="A18" s="190"/>
      <c r="B18" s="191"/>
      <c r="C18" s="192"/>
      <c r="D18" s="192"/>
      <c r="E18" s="192"/>
      <c r="F18" s="193"/>
      <c r="G18" s="186"/>
    </row>
    <row r="19" spans="1:7" ht="33" customHeight="1" x14ac:dyDescent="0.2">
      <c r="A19" s="244" t="s">
        <v>141</v>
      </c>
      <c r="B19" s="245"/>
      <c r="C19" s="248" t="s">
        <v>16</v>
      </c>
      <c r="D19" s="248"/>
      <c r="E19" s="249">
        <f>Takarítóeszköz!G57</f>
        <v>0</v>
      </c>
      <c r="F19" s="249"/>
      <c r="G19" s="186"/>
    </row>
    <row r="20" spans="1:7" ht="33" customHeight="1" x14ac:dyDescent="0.2">
      <c r="A20" s="246"/>
      <c r="B20" s="247"/>
      <c r="C20" s="248" t="s">
        <v>17</v>
      </c>
      <c r="D20" s="248"/>
      <c r="E20" s="249">
        <f>Takarítóeszköz!G58</f>
        <v>0</v>
      </c>
      <c r="F20" s="249"/>
      <c r="G20" s="194"/>
    </row>
    <row r="21" spans="1:7" ht="33" customHeight="1" x14ac:dyDescent="0.2">
      <c r="A21" s="250" t="s">
        <v>161</v>
      </c>
      <c r="B21" s="250"/>
      <c r="C21" s="250" t="s">
        <v>10</v>
      </c>
      <c r="D21" s="250"/>
      <c r="E21" s="251">
        <f>SUM(E19,E16,E13,E10,E7,E4,E1)</f>
        <v>0</v>
      </c>
      <c r="F21" s="251"/>
      <c r="G21" s="252" t="s">
        <v>142</v>
      </c>
    </row>
    <row r="22" spans="1:7" ht="33" customHeight="1" x14ac:dyDescent="0.2">
      <c r="A22" s="250"/>
      <c r="B22" s="250"/>
      <c r="C22" s="250" t="s">
        <v>9</v>
      </c>
      <c r="D22" s="250"/>
      <c r="E22" s="251">
        <f>SUM(E20,E17,E14,E11,E8,E5,E2)</f>
        <v>0</v>
      </c>
      <c r="F22" s="251"/>
      <c r="G22" s="252"/>
    </row>
    <row r="27" spans="1:7" x14ac:dyDescent="0.35">
      <c r="F27" s="196"/>
    </row>
  </sheetData>
  <sheetProtection algorithmName="SHA-512" hashValue="Q18wyeGiq4k2gfosLHfu4ydF8OOS0iyN6Jh/d9NyLQ+IkUcvUUc/Ec/dc6weTU3Q/7874PTdWNeQaI8HkgpCAg==" saltValue="Xk7skB2/tRVQQKTkWqixYg==" spinCount="100000" sheet="1" objects="1" scenarios="1" selectLockedCells="1"/>
  <mergeCells count="46">
    <mergeCell ref="E8:F8"/>
    <mergeCell ref="A7:B8"/>
    <mergeCell ref="A13:B14"/>
    <mergeCell ref="C13:D13"/>
    <mergeCell ref="G1:G2"/>
    <mergeCell ref="E13:F13"/>
    <mergeCell ref="E14:F14"/>
    <mergeCell ref="E7:F7"/>
    <mergeCell ref="C4:D4"/>
    <mergeCell ref="E4:F4"/>
    <mergeCell ref="C1:D1"/>
    <mergeCell ref="C7:D7"/>
    <mergeCell ref="A9:F9"/>
    <mergeCell ref="C14:D14"/>
    <mergeCell ref="C10:D10"/>
    <mergeCell ref="E10:F10"/>
    <mergeCell ref="G21:G22"/>
    <mergeCell ref="C20:D20"/>
    <mergeCell ref="E19:F19"/>
    <mergeCell ref="C2:D2"/>
    <mergeCell ref="E2:F2"/>
    <mergeCell ref="A3:F3"/>
    <mergeCell ref="A15:F15"/>
    <mergeCell ref="A1:B2"/>
    <mergeCell ref="A4:B5"/>
    <mergeCell ref="C5:D5"/>
    <mergeCell ref="E5:F5"/>
    <mergeCell ref="A6:F6"/>
    <mergeCell ref="C8:D8"/>
    <mergeCell ref="A19:B20"/>
    <mergeCell ref="E22:F22"/>
    <mergeCell ref="E1:F1"/>
    <mergeCell ref="A21:B22"/>
    <mergeCell ref="C21:D21"/>
    <mergeCell ref="C22:D22"/>
    <mergeCell ref="E21:F21"/>
    <mergeCell ref="E20:F20"/>
    <mergeCell ref="A16:B17"/>
    <mergeCell ref="C11:D11"/>
    <mergeCell ref="E11:F11"/>
    <mergeCell ref="A10:B11"/>
    <mergeCell ref="C19:D19"/>
    <mergeCell ref="C16:D16"/>
    <mergeCell ref="E16:F16"/>
    <mergeCell ref="C17:D17"/>
    <mergeCell ref="E17:F17"/>
  </mergeCells>
  <phoneticPr fontId="1" type="noConversion"/>
  <pageMargins left="0.7" right="0.7" top="0.75" bottom="0.75" header="0.3" footer="0.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Háztartási termék</vt:lpstr>
      <vt:lpstr>Ipari termékek</vt:lpstr>
      <vt:lpstr>Papíráru</vt:lpstr>
      <vt:lpstr>Pénztárgépszalag</vt:lpstr>
      <vt:lpstr>Hulladékzsák</vt:lpstr>
      <vt:lpstr>Takarítóeszköz</vt:lpstr>
      <vt:lpstr>Elviteles</vt:lpstr>
      <vt:lpstr>Összegzés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András</dc:creator>
  <cp:lastModifiedBy>desktop01</cp:lastModifiedBy>
  <cp:lastPrinted>2012-02-06T10:28:10Z</cp:lastPrinted>
  <dcterms:created xsi:type="dcterms:W3CDTF">2011-04-03T12:16:33Z</dcterms:created>
  <dcterms:modified xsi:type="dcterms:W3CDTF">2019-06-21T13:38:38Z</dcterms:modified>
</cp:coreProperties>
</file>